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6380" windowHeight="8190" tabRatio="500"/>
  </bookViews>
  <sheets>
    <sheet name="3-7" sheetId="1" r:id="rId1"/>
    <sheet name="Лист2" sheetId="2" r:id="rId2"/>
    <sheet name="Ежедневное меню" sheetId="3" r:id="rId3"/>
  </sheets>
  <calcPr calcId="125725"/>
</workbook>
</file>

<file path=xl/calcChain.xml><?xml version="1.0" encoding="utf-8"?>
<calcChain xmlns="http://schemas.openxmlformats.org/spreadsheetml/2006/main">
  <c r="C44" i="1"/>
  <c r="C63" s="1"/>
  <c r="D44"/>
  <c r="E44"/>
  <c r="F44"/>
  <c r="G44"/>
  <c r="G63" s="1"/>
  <c r="H44"/>
  <c r="I44"/>
  <c r="J44"/>
  <c r="K44"/>
  <c r="K63" s="1"/>
  <c r="L44"/>
  <c r="M44"/>
  <c r="N44"/>
  <c r="C47"/>
  <c r="D47"/>
  <c r="E47"/>
  <c r="F47"/>
  <c r="G47"/>
  <c r="G504" s="1"/>
  <c r="G505" s="1"/>
  <c r="H47"/>
  <c r="I47"/>
  <c r="J47"/>
  <c r="K47"/>
  <c r="L47"/>
  <c r="M47"/>
  <c r="N47"/>
  <c r="C56"/>
  <c r="D56"/>
  <c r="E56"/>
  <c r="F56"/>
  <c r="G56"/>
  <c r="G511" s="1"/>
  <c r="G512" s="1"/>
  <c r="G515" s="1"/>
  <c r="H56"/>
  <c r="I56"/>
  <c r="J56"/>
  <c r="K56"/>
  <c r="L56"/>
  <c r="M56"/>
  <c r="N56"/>
  <c r="D62"/>
  <c r="D518" s="1"/>
  <c r="D519" s="1"/>
  <c r="E62"/>
  <c r="F62"/>
  <c r="G62"/>
  <c r="H62"/>
  <c r="I62"/>
  <c r="J62"/>
  <c r="K62"/>
  <c r="L62"/>
  <c r="M62"/>
  <c r="N62"/>
  <c r="D63"/>
  <c r="E63"/>
  <c r="F63"/>
  <c r="H63"/>
  <c r="I63"/>
  <c r="J63"/>
  <c r="L63"/>
  <c r="M63"/>
  <c r="N63"/>
  <c r="C76"/>
  <c r="D76"/>
  <c r="E76"/>
  <c r="F76"/>
  <c r="G76"/>
  <c r="H76"/>
  <c r="I76"/>
  <c r="J76"/>
  <c r="K76"/>
  <c r="L76"/>
  <c r="M76"/>
  <c r="N76"/>
  <c r="C79"/>
  <c r="D79"/>
  <c r="E79"/>
  <c r="F79"/>
  <c r="G79"/>
  <c r="H79"/>
  <c r="I79"/>
  <c r="J79"/>
  <c r="K79"/>
  <c r="L79"/>
  <c r="M79"/>
  <c r="N79"/>
  <c r="C88"/>
  <c r="D88"/>
  <c r="E88"/>
  <c r="F88"/>
  <c r="G88"/>
  <c r="H88"/>
  <c r="I88"/>
  <c r="J88"/>
  <c r="K88"/>
  <c r="L88"/>
  <c r="M88"/>
  <c r="N88"/>
  <c r="C92"/>
  <c r="D92"/>
  <c r="E92"/>
  <c r="F92"/>
  <c r="G92"/>
  <c r="H92"/>
  <c r="I92"/>
  <c r="J92"/>
  <c r="K92"/>
  <c r="L92"/>
  <c r="M92"/>
  <c r="N92"/>
  <c r="C93"/>
  <c r="D93"/>
  <c r="E93"/>
  <c r="F93"/>
  <c r="G93"/>
  <c r="H93"/>
  <c r="I93"/>
  <c r="J93"/>
  <c r="K93"/>
  <c r="L93"/>
  <c r="M93"/>
  <c r="N93"/>
  <c r="C105"/>
  <c r="D105"/>
  <c r="E105"/>
  <c r="F105"/>
  <c r="G105"/>
  <c r="H105"/>
  <c r="I105"/>
  <c r="J105"/>
  <c r="K105"/>
  <c r="L105"/>
  <c r="M105"/>
  <c r="N105"/>
  <c r="C108"/>
  <c r="D108"/>
  <c r="E108"/>
  <c r="F108"/>
  <c r="G108"/>
  <c r="H108"/>
  <c r="I108"/>
  <c r="J108"/>
  <c r="K108"/>
  <c r="L108"/>
  <c r="M108"/>
  <c r="N108"/>
  <c r="C116"/>
  <c r="D116"/>
  <c r="E116"/>
  <c r="F116"/>
  <c r="G116"/>
  <c r="H116"/>
  <c r="I116"/>
  <c r="J116"/>
  <c r="K116"/>
  <c r="L116"/>
  <c r="M116"/>
  <c r="N116"/>
  <c r="C121"/>
  <c r="D121"/>
  <c r="E121"/>
  <c r="F121"/>
  <c r="G121"/>
  <c r="H121"/>
  <c r="I121"/>
  <c r="J121"/>
  <c r="K121"/>
  <c r="L121"/>
  <c r="M121"/>
  <c r="N121"/>
  <c r="C122"/>
  <c r="D122"/>
  <c r="E122"/>
  <c r="F122"/>
  <c r="G122"/>
  <c r="H122"/>
  <c r="I122"/>
  <c r="J122"/>
  <c r="K122"/>
  <c r="L122"/>
  <c r="M122"/>
  <c r="N122"/>
  <c r="C134"/>
  <c r="D134"/>
  <c r="E134"/>
  <c r="F134"/>
  <c r="G134"/>
  <c r="H134"/>
  <c r="I134"/>
  <c r="J134"/>
  <c r="K134"/>
  <c r="L134"/>
  <c r="M134"/>
  <c r="N134"/>
  <c r="C137"/>
  <c r="D137"/>
  <c r="E137"/>
  <c r="F137"/>
  <c r="G137"/>
  <c r="H137"/>
  <c r="I137"/>
  <c r="J137"/>
  <c r="K137"/>
  <c r="L137"/>
  <c r="M137"/>
  <c r="N137"/>
  <c r="C146"/>
  <c r="D146"/>
  <c r="E146"/>
  <c r="F146"/>
  <c r="G146"/>
  <c r="H146"/>
  <c r="I146"/>
  <c r="J146"/>
  <c r="K146"/>
  <c r="L146"/>
  <c r="M146"/>
  <c r="N146"/>
  <c r="C151"/>
  <c r="D151"/>
  <c r="E151"/>
  <c r="F151"/>
  <c r="G151"/>
  <c r="H151"/>
  <c r="I151"/>
  <c r="J151"/>
  <c r="K151"/>
  <c r="L151"/>
  <c r="M151"/>
  <c r="N151"/>
  <c r="C152"/>
  <c r="D152"/>
  <c r="E152"/>
  <c r="F152"/>
  <c r="G152"/>
  <c r="H152"/>
  <c r="I152"/>
  <c r="J152"/>
  <c r="K152"/>
  <c r="L152"/>
  <c r="M152"/>
  <c r="N152"/>
  <c r="C167"/>
  <c r="D167"/>
  <c r="E167"/>
  <c r="F167"/>
  <c r="G167"/>
  <c r="H167"/>
  <c r="I167"/>
  <c r="J167"/>
  <c r="K167"/>
  <c r="L167"/>
  <c r="M167"/>
  <c r="N167"/>
  <c r="C170"/>
  <c r="D170"/>
  <c r="E170"/>
  <c r="F170"/>
  <c r="G170"/>
  <c r="H170"/>
  <c r="I170"/>
  <c r="J170"/>
  <c r="K170"/>
  <c r="L170"/>
  <c r="M170"/>
  <c r="N170"/>
  <c r="C179"/>
  <c r="D179"/>
  <c r="E179"/>
  <c r="F179"/>
  <c r="G179"/>
  <c r="H179"/>
  <c r="I179"/>
  <c r="J179"/>
  <c r="K179"/>
  <c r="L179"/>
  <c r="M179"/>
  <c r="N179"/>
  <c r="C184"/>
  <c r="D184"/>
  <c r="E184"/>
  <c r="F184"/>
  <c r="G184"/>
  <c r="H184"/>
  <c r="I184"/>
  <c r="J184"/>
  <c r="K184"/>
  <c r="L184"/>
  <c r="M184"/>
  <c r="N184"/>
  <c r="C185"/>
  <c r="D185"/>
  <c r="E185"/>
  <c r="F185"/>
  <c r="G185"/>
  <c r="H185"/>
  <c r="I185"/>
  <c r="J185"/>
  <c r="K185"/>
  <c r="L185"/>
  <c r="M185"/>
  <c r="N185"/>
  <c r="C198"/>
  <c r="D198"/>
  <c r="D216" s="1"/>
  <c r="E198"/>
  <c r="F198"/>
  <c r="G198"/>
  <c r="H198"/>
  <c r="H216" s="1"/>
  <c r="I198"/>
  <c r="J198"/>
  <c r="K198"/>
  <c r="L198"/>
  <c r="L216" s="1"/>
  <c r="M198"/>
  <c r="N198"/>
  <c r="C201"/>
  <c r="D201"/>
  <c r="E201"/>
  <c r="F201"/>
  <c r="G201"/>
  <c r="H201"/>
  <c r="I201"/>
  <c r="J201"/>
  <c r="K201"/>
  <c r="L201"/>
  <c r="M201"/>
  <c r="N201"/>
  <c r="C210"/>
  <c r="D210"/>
  <c r="E210"/>
  <c r="F210"/>
  <c r="G210"/>
  <c r="H210"/>
  <c r="I210"/>
  <c r="J210"/>
  <c r="K210"/>
  <c r="L210"/>
  <c r="M210"/>
  <c r="N210"/>
  <c r="D215"/>
  <c r="E215"/>
  <c r="F215"/>
  <c r="G215"/>
  <c r="H215"/>
  <c r="I215"/>
  <c r="J215"/>
  <c r="K215"/>
  <c r="L215"/>
  <c r="M215"/>
  <c r="N215"/>
  <c r="C216"/>
  <c r="E216"/>
  <c r="F216"/>
  <c r="G216"/>
  <c r="I216"/>
  <c r="J216"/>
  <c r="K216"/>
  <c r="M216"/>
  <c r="N216"/>
  <c r="C228"/>
  <c r="D228"/>
  <c r="E228"/>
  <c r="E497" s="1"/>
  <c r="F228"/>
  <c r="F497" s="1"/>
  <c r="G228"/>
  <c r="H228"/>
  <c r="I228"/>
  <c r="J228"/>
  <c r="K228"/>
  <c r="L228"/>
  <c r="M228"/>
  <c r="N228"/>
  <c r="C231"/>
  <c r="D231"/>
  <c r="E231"/>
  <c r="E504" s="1"/>
  <c r="E505" s="1"/>
  <c r="F231"/>
  <c r="F504" s="1"/>
  <c r="F505" s="1"/>
  <c r="G231"/>
  <c r="H231"/>
  <c r="I231"/>
  <c r="J231"/>
  <c r="K231"/>
  <c r="L231"/>
  <c r="M231"/>
  <c r="N231"/>
  <c r="C239"/>
  <c r="D239"/>
  <c r="E239"/>
  <c r="E511" s="1"/>
  <c r="F239"/>
  <c r="F511" s="1"/>
  <c r="F512" s="1"/>
  <c r="G239"/>
  <c r="H239"/>
  <c r="I239"/>
  <c r="J239"/>
  <c r="K239"/>
  <c r="L239"/>
  <c r="M239"/>
  <c r="N239"/>
  <c r="C243"/>
  <c r="D243"/>
  <c r="E243"/>
  <c r="F243"/>
  <c r="G243"/>
  <c r="H243"/>
  <c r="I243"/>
  <c r="J243"/>
  <c r="K243"/>
  <c r="L243"/>
  <c r="M243"/>
  <c r="N243"/>
  <c r="C244"/>
  <c r="D244"/>
  <c r="E244"/>
  <c r="F244"/>
  <c r="G244"/>
  <c r="H244"/>
  <c r="I244"/>
  <c r="J244"/>
  <c r="K244"/>
  <c r="L244"/>
  <c r="M244"/>
  <c r="N244"/>
  <c r="C256"/>
  <c r="D256"/>
  <c r="E256"/>
  <c r="E277" s="1"/>
  <c r="F256"/>
  <c r="G256"/>
  <c r="H256"/>
  <c r="I256"/>
  <c r="I277" s="1"/>
  <c r="J256"/>
  <c r="K256"/>
  <c r="L256"/>
  <c r="M256"/>
  <c r="M277" s="1"/>
  <c r="N256"/>
  <c r="C259"/>
  <c r="D259"/>
  <c r="E259"/>
  <c r="F259"/>
  <c r="G259"/>
  <c r="H259"/>
  <c r="I259"/>
  <c r="J259"/>
  <c r="K259"/>
  <c r="L259"/>
  <c r="M259"/>
  <c r="N259"/>
  <c r="C269"/>
  <c r="D269"/>
  <c r="E269"/>
  <c r="F269"/>
  <c r="G269"/>
  <c r="H269"/>
  <c r="I269"/>
  <c r="J269"/>
  <c r="K269"/>
  <c r="L269"/>
  <c r="M269"/>
  <c r="N269"/>
  <c r="D276"/>
  <c r="E276"/>
  <c r="F276"/>
  <c r="F518" s="1"/>
  <c r="F519" s="1"/>
  <c r="G276"/>
  <c r="G518" s="1"/>
  <c r="G519" s="1"/>
  <c r="G523" s="1"/>
  <c r="H276"/>
  <c r="I276"/>
  <c r="J276"/>
  <c r="K276"/>
  <c r="L276"/>
  <c r="M276"/>
  <c r="N276"/>
  <c r="C277"/>
  <c r="D277"/>
  <c r="F277"/>
  <c r="G277"/>
  <c r="H277"/>
  <c r="J277"/>
  <c r="K277"/>
  <c r="L277"/>
  <c r="N277"/>
  <c r="C291"/>
  <c r="D291"/>
  <c r="E291"/>
  <c r="F291"/>
  <c r="F309" s="1"/>
  <c r="G291"/>
  <c r="G309" s="1"/>
  <c r="H291"/>
  <c r="I291"/>
  <c r="J291"/>
  <c r="J309" s="1"/>
  <c r="K291"/>
  <c r="K309" s="1"/>
  <c r="L291"/>
  <c r="M291"/>
  <c r="N291"/>
  <c r="N309" s="1"/>
  <c r="D294"/>
  <c r="E294"/>
  <c r="F294"/>
  <c r="G294"/>
  <c r="H294"/>
  <c r="I294"/>
  <c r="J294"/>
  <c r="K294"/>
  <c r="L294"/>
  <c r="M294"/>
  <c r="N294"/>
  <c r="C303"/>
  <c r="C309" s="1"/>
  <c r="D303"/>
  <c r="E303"/>
  <c r="F303"/>
  <c r="G303"/>
  <c r="H303"/>
  <c r="I303"/>
  <c r="J303"/>
  <c r="K303"/>
  <c r="L303"/>
  <c r="M303"/>
  <c r="N303"/>
  <c r="D308"/>
  <c r="E308"/>
  <c r="F308"/>
  <c r="G308"/>
  <c r="H308"/>
  <c r="I308"/>
  <c r="J308"/>
  <c r="K308"/>
  <c r="L308"/>
  <c r="M308"/>
  <c r="N308"/>
  <c r="D309"/>
  <c r="E309"/>
  <c r="H309"/>
  <c r="I309"/>
  <c r="L309"/>
  <c r="M309"/>
  <c r="C322"/>
  <c r="D322"/>
  <c r="E322"/>
  <c r="F322"/>
  <c r="G322"/>
  <c r="H322"/>
  <c r="I322"/>
  <c r="J322"/>
  <c r="K322"/>
  <c r="L322"/>
  <c r="M322"/>
  <c r="N322"/>
  <c r="C325"/>
  <c r="D325"/>
  <c r="E325"/>
  <c r="F325"/>
  <c r="G325"/>
  <c r="H325"/>
  <c r="I325"/>
  <c r="J325"/>
  <c r="K325"/>
  <c r="L325"/>
  <c r="M325"/>
  <c r="N325"/>
  <c r="C334"/>
  <c r="D334"/>
  <c r="E334"/>
  <c r="F334"/>
  <c r="G334"/>
  <c r="H334"/>
  <c r="I334"/>
  <c r="J334"/>
  <c r="K334"/>
  <c r="L334"/>
  <c r="M334"/>
  <c r="N334"/>
  <c r="C339"/>
  <c r="D339"/>
  <c r="E339"/>
  <c r="F339"/>
  <c r="G339"/>
  <c r="H339"/>
  <c r="I339"/>
  <c r="J339"/>
  <c r="K339"/>
  <c r="L339"/>
  <c r="M339"/>
  <c r="N339"/>
  <c r="C340"/>
  <c r="D340"/>
  <c r="E340"/>
  <c r="F340"/>
  <c r="G340"/>
  <c r="H340"/>
  <c r="I340"/>
  <c r="J340"/>
  <c r="K340"/>
  <c r="L340"/>
  <c r="M340"/>
  <c r="N340"/>
  <c r="C353"/>
  <c r="D353"/>
  <c r="E353"/>
  <c r="F353"/>
  <c r="G353"/>
  <c r="H353"/>
  <c r="I353"/>
  <c r="J353"/>
  <c r="K353"/>
  <c r="L353"/>
  <c r="M353"/>
  <c r="N353"/>
  <c r="C356"/>
  <c r="D356"/>
  <c r="E356"/>
  <c r="F356"/>
  <c r="G356"/>
  <c r="H356"/>
  <c r="I356"/>
  <c r="J356"/>
  <c r="K356"/>
  <c r="L356"/>
  <c r="M356"/>
  <c r="N356"/>
  <c r="C364"/>
  <c r="D364"/>
  <c r="E364"/>
  <c r="F364"/>
  <c r="G364"/>
  <c r="H364"/>
  <c r="I364"/>
  <c r="J364"/>
  <c r="K364"/>
  <c r="L364"/>
  <c r="M364"/>
  <c r="N364"/>
  <c r="C368"/>
  <c r="D368"/>
  <c r="E368"/>
  <c r="F368"/>
  <c r="G368"/>
  <c r="H368"/>
  <c r="I368"/>
  <c r="J368"/>
  <c r="K368"/>
  <c r="L368"/>
  <c r="M368"/>
  <c r="N368"/>
  <c r="C369"/>
  <c r="D369"/>
  <c r="E369"/>
  <c r="F369"/>
  <c r="G369"/>
  <c r="H369"/>
  <c r="I369"/>
  <c r="J369"/>
  <c r="K369"/>
  <c r="L369"/>
  <c r="M369"/>
  <c r="N369"/>
  <c r="C381"/>
  <c r="D381"/>
  <c r="E381"/>
  <c r="F381"/>
  <c r="G381"/>
  <c r="H381"/>
  <c r="I381"/>
  <c r="J381"/>
  <c r="K381"/>
  <c r="L381"/>
  <c r="M381"/>
  <c r="N381"/>
  <c r="C384"/>
  <c r="D384"/>
  <c r="E384"/>
  <c r="F384"/>
  <c r="G384"/>
  <c r="H384"/>
  <c r="I384"/>
  <c r="J384"/>
  <c r="K384"/>
  <c r="L384"/>
  <c r="M384"/>
  <c r="N384"/>
  <c r="C393"/>
  <c r="D393"/>
  <c r="E393"/>
  <c r="F393"/>
  <c r="G393"/>
  <c r="H393"/>
  <c r="I393"/>
  <c r="J393"/>
  <c r="K393"/>
  <c r="L393"/>
  <c r="M393"/>
  <c r="N393"/>
  <c r="C398"/>
  <c r="D398"/>
  <c r="E398"/>
  <c r="F398"/>
  <c r="G398"/>
  <c r="H398"/>
  <c r="I398"/>
  <c r="J398"/>
  <c r="K398"/>
  <c r="L398"/>
  <c r="M398"/>
  <c r="N398"/>
  <c r="C399"/>
  <c r="D399"/>
  <c r="E399"/>
  <c r="F399"/>
  <c r="G399"/>
  <c r="H399"/>
  <c r="I399"/>
  <c r="J399"/>
  <c r="K399"/>
  <c r="L399"/>
  <c r="M399"/>
  <c r="N399"/>
  <c r="C414"/>
  <c r="D414"/>
  <c r="E414"/>
  <c r="F414"/>
  <c r="G414"/>
  <c r="H414"/>
  <c r="I414"/>
  <c r="J414"/>
  <c r="K414"/>
  <c r="L414"/>
  <c r="M414"/>
  <c r="N414"/>
  <c r="C417"/>
  <c r="D417"/>
  <c r="E417"/>
  <c r="F417"/>
  <c r="G417"/>
  <c r="H417"/>
  <c r="I417"/>
  <c r="J417"/>
  <c r="K417"/>
  <c r="L417"/>
  <c r="M417"/>
  <c r="N417"/>
  <c r="C425"/>
  <c r="D425"/>
  <c r="E425"/>
  <c r="F425"/>
  <c r="G425"/>
  <c r="H425"/>
  <c r="I425"/>
  <c r="J425"/>
  <c r="K425"/>
  <c r="L425"/>
  <c r="M425"/>
  <c r="N425"/>
  <c r="C430"/>
  <c r="D430"/>
  <c r="E430"/>
  <c r="F430"/>
  <c r="G430"/>
  <c r="H430"/>
  <c r="I430"/>
  <c r="J430"/>
  <c r="K430"/>
  <c r="L430"/>
  <c r="M430"/>
  <c r="N430"/>
  <c r="C431"/>
  <c r="D431"/>
  <c r="E431"/>
  <c r="F431"/>
  <c r="G431"/>
  <c r="H431"/>
  <c r="I431"/>
  <c r="J431"/>
  <c r="K431"/>
  <c r="L431"/>
  <c r="M431"/>
  <c r="N431"/>
  <c r="C444"/>
  <c r="D444"/>
  <c r="D462" s="1"/>
  <c r="E444"/>
  <c r="F444"/>
  <c r="G444"/>
  <c r="H444"/>
  <c r="H462" s="1"/>
  <c r="I444"/>
  <c r="J444"/>
  <c r="K444"/>
  <c r="L444"/>
  <c r="L462" s="1"/>
  <c r="M444"/>
  <c r="N444"/>
  <c r="C447"/>
  <c r="D447"/>
  <c r="E447"/>
  <c r="F447"/>
  <c r="G447"/>
  <c r="H447"/>
  <c r="I447"/>
  <c r="J447"/>
  <c r="K447"/>
  <c r="L447"/>
  <c r="M447"/>
  <c r="N447"/>
  <c r="C456"/>
  <c r="D456"/>
  <c r="E456"/>
  <c r="F456"/>
  <c r="G456"/>
  <c r="H456"/>
  <c r="I456"/>
  <c r="J456"/>
  <c r="K456"/>
  <c r="L456"/>
  <c r="M456"/>
  <c r="N456"/>
  <c r="D461"/>
  <c r="E461"/>
  <c r="F461"/>
  <c r="G461"/>
  <c r="H461"/>
  <c r="I461"/>
  <c r="J461"/>
  <c r="K461"/>
  <c r="L461"/>
  <c r="M461"/>
  <c r="N461"/>
  <c r="C462"/>
  <c r="E462"/>
  <c r="F462"/>
  <c r="G462"/>
  <c r="I462"/>
  <c r="J462"/>
  <c r="K462"/>
  <c r="M462"/>
  <c r="N462"/>
  <c r="C475"/>
  <c r="D475"/>
  <c r="E475"/>
  <c r="E493" s="1"/>
  <c r="F475"/>
  <c r="F493" s="1"/>
  <c r="G475"/>
  <c r="H475"/>
  <c r="I475"/>
  <c r="I493" s="1"/>
  <c r="J475"/>
  <c r="J493" s="1"/>
  <c r="K475"/>
  <c r="L475"/>
  <c r="M475"/>
  <c r="M493" s="1"/>
  <c r="N475"/>
  <c r="N493" s="1"/>
  <c r="D478"/>
  <c r="E478"/>
  <c r="F478"/>
  <c r="G478"/>
  <c r="H478"/>
  <c r="I478"/>
  <c r="J478"/>
  <c r="K478"/>
  <c r="L478"/>
  <c r="M478"/>
  <c r="N478"/>
  <c r="C487"/>
  <c r="D487"/>
  <c r="E487"/>
  <c r="F487"/>
  <c r="G487"/>
  <c r="H487"/>
  <c r="I487"/>
  <c r="J487"/>
  <c r="K487"/>
  <c r="L487"/>
  <c r="M487"/>
  <c r="N487"/>
  <c r="D492"/>
  <c r="E492"/>
  <c r="F492"/>
  <c r="G492"/>
  <c r="H492"/>
  <c r="I492"/>
  <c r="J492"/>
  <c r="K492"/>
  <c r="L492"/>
  <c r="M492"/>
  <c r="N492"/>
  <c r="C493"/>
  <c r="D493"/>
  <c r="G493"/>
  <c r="H493"/>
  <c r="K493"/>
  <c r="L493"/>
  <c r="D497"/>
  <c r="D498" s="1"/>
  <c r="D504"/>
  <c r="D505" s="1"/>
  <c r="D511"/>
  <c r="D512" s="1"/>
  <c r="D514" s="1"/>
  <c r="E518"/>
  <c r="E519" s="1"/>
  <c r="F3" i="2"/>
  <c r="F4"/>
  <c r="F6"/>
  <c r="F7"/>
  <c r="F8"/>
  <c r="F9"/>
  <c r="F10"/>
  <c r="F11"/>
  <c r="F12"/>
  <c r="F13"/>
  <c r="F14"/>
  <c r="F17"/>
  <c r="F22" s="1"/>
  <c r="F18"/>
  <c r="F19"/>
  <c r="F20"/>
  <c r="F21"/>
  <c r="F25"/>
  <c r="F26"/>
  <c r="F27"/>
  <c r="F28"/>
  <c r="F29"/>
  <c r="F30"/>
  <c r="F31"/>
  <c r="F32"/>
  <c r="F33"/>
  <c r="F34"/>
  <c r="D520" i="1" l="1"/>
  <c r="D521"/>
  <c r="G509"/>
  <c r="G507"/>
  <c r="D507"/>
  <c r="D506"/>
  <c r="F520"/>
  <c r="F521"/>
  <c r="E512"/>
  <c r="E514" s="1"/>
  <c r="E513"/>
  <c r="E506"/>
  <c r="E507"/>
  <c r="E498"/>
  <c r="E500" s="1"/>
  <c r="D500"/>
  <c r="E521"/>
  <c r="E520"/>
  <c r="F514"/>
  <c r="F513"/>
  <c r="F507"/>
  <c r="F506"/>
  <c r="F498"/>
  <c r="F500" s="1"/>
  <c r="D513"/>
  <c r="G497"/>
  <c r="G498" s="1"/>
  <c r="E499" l="1"/>
  <c r="G502"/>
  <c r="G500"/>
  <c r="F499"/>
  <c r="D499"/>
</calcChain>
</file>

<file path=xl/sharedStrings.xml><?xml version="1.0" encoding="utf-8"?>
<sst xmlns="http://schemas.openxmlformats.org/spreadsheetml/2006/main" count="756" uniqueCount="167">
  <si>
    <t>ОТКРЫТОЕ АКЦИОНЕРНОЕ ОБЩЕСТВО «РЫНОК» ОРЛОВСКОГО РАЙОНА</t>
  </si>
  <si>
    <t>Утверждаю:</t>
  </si>
  <si>
    <t>Генеральный директор</t>
  </si>
  <si>
    <t>ОАО «Рынок» Орловского района</t>
  </si>
  <si>
    <t>Н. А. Дреева __________________</t>
  </si>
  <si>
    <t xml:space="preserve">ПРИМЕРНОЕ  МЕНЮ </t>
  </si>
  <si>
    <t xml:space="preserve"> ОАО "РЫНОК" ОРЛОВСКОГО РАЙОНА</t>
  </si>
  <si>
    <t>ДЛЯ ОРГАНИЗАЦИИ ПИТАНИЯ ДЕТЕЙ В ВОЗРАСТЕ ОТ 3-х ДО 7 ЛЕТ,</t>
  </si>
  <si>
    <t>ПОСЕЩАЮЩИХ МУНИЦИПАЛЬНОЕ БЮДЖЕТНОЕ ДОШКОЛЬНОЕ ОБРАЗОВАТЕЛЬНОЕ УЧРЕЖДЕНИЕ</t>
  </si>
  <si>
    <t xml:space="preserve">ДЕТСКИЙ САД  </t>
  </si>
  <si>
    <t>С 01.10.2024 года</t>
  </si>
  <si>
    <t>П. ОРЛОВСКИЙ</t>
  </si>
  <si>
    <t>День: первый</t>
  </si>
  <si>
    <t>Неделя: первая</t>
  </si>
  <si>
    <t>Возрастная категория: от 3 до 7 лет</t>
  </si>
  <si>
    <t>Наименование блюда</t>
  </si>
  <si>
    <t>Масса порций (гр.)</t>
  </si>
  <si>
    <t>Пищевые вещества</t>
  </si>
  <si>
    <t>Энергетическая ценность (Ккал.)</t>
  </si>
  <si>
    <t>Витамины</t>
  </si>
  <si>
    <t>Минеральные вещества</t>
  </si>
  <si>
    <t>№ рецептуры</t>
  </si>
  <si>
    <t>Белки</t>
  </si>
  <si>
    <t>Жиры</t>
  </si>
  <si>
    <t>Углеводы</t>
  </si>
  <si>
    <t>С (мг)</t>
  </si>
  <si>
    <t>В (мг)</t>
  </si>
  <si>
    <t>А (мг)</t>
  </si>
  <si>
    <t>Ca (мг)</t>
  </si>
  <si>
    <t>Mg (мг)</t>
  </si>
  <si>
    <t>P (мг)</t>
  </si>
  <si>
    <t>Fe (мг)</t>
  </si>
  <si>
    <t>Завтрак</t>
  </si>
  <si>
    <t>Макароны, запеченные с яйцом</t>
  </si>
  <si>
    <t>Овощи  свежие(помидоры, огурцы,салат из свежей капусты),  салат из отварной свеклы, свекла отварная</t>
  </si>
  <si>
    <t>б/н</t>
  </si>
  <si>
    <t>Хлеб пшеничный йодированный</t>
  </si>
  <si>
    <t>Масло порциями</t>
  </si>
  <si>
    <t>Чай с сахаром</t>
  </si>
  <si>
    <t>Итого:</t>
  </si>
  <si>
    <t>Второй завтрак</t>
  </si>
  <si>
    <t>Фрукты свежие (яблоко/банан/груша/апельсин)</t>
  </si>
  <si>
    <t xml:space="preserve">Обед </t>
  </si>
  <si>
    <t>Борщ с капустой и картофелем</t>
  </si>
  <si>
    <t>Гуляш</t>
  </si>
  <si>
    <t>Каша ячневая/пшеничная</t>
  </si>
  <si>
    <t>Хлеб ржаной</t>
  </si>
  <si>
    <t xml:space="preserve">Сок фруктовый </t>
  </si>
  <si>
    <t>Полдник</t>
  </si>
  <si>
    <t>Сырники из творога со сметаной</t>
  </si>
  <si>
    <t>50/20,0</t>
  </si>
  <si>
    <t>Кисель из сухофруктов/ свежих фруктов</t>
  </si>
  <si>
    <t>Итого в день:</t>
  </si>
  <si>
    <t>День: второй</t>
  </si>
  <si>
    <t>Суп молочный с макаронными изделиями</t>
  </si>
  <si>
    <t>Обед</t>
  </si>
  <si>
    <t>Суп картофельный с крупой (рис)</t>
  </si>
  <si>
    <t>Макароны отварные</t>
  </si>
  <si>
    <t>Котлеты мясные</t>
  </si>
  <si>
    <t>Компот из свежих/сушеных фруктов</t>
  </si>
  <si>
    <t>Пирожки печеные из дрожжевого теста (с повидлом)</t>
  </si>
  <si>
    <t xml:space="preserve">Кисломолочный продукт </t>
  </si>
  <si>
    <t>День: третий</t>
  </si>
  <si>
    <t>Каша манная вязкая с сахаром</t>
  </si>
  <si>
    <t>Чай с молоком</t>
  </si>
  <si>
    <t>Повидло порциями</t>
  </si>
  <si>
    <t>Суп лапша-домашняя</t>
  </si>
  <si>
    <t>Плов из  мяса свинины</t>
  </si>
  <si>
    <t>Винегрет овощной</t>
  </si>
  <si>
    <t>Булочка ванильная</t>
  </si>
  <si>
    <t>Какао с молоком</t>
  </si>
  <si>
    <t>День: четвертый</t>
  </si>
  <si>
    <t>Каша рисовая молочная с сахаром</t>
  </si>
  <si>
    <t>Рыба, тушенная с овощами</t>
  </si>
  <si>
    <t>Пюре картофельное</t>
  </si>
  <si>
    <t>Сок фруктовый</t>
  </si>
  <si>
    <t>Кондитерское изделие</t>
  </si>
  <si>
    <t>Молоко кипяченое</t>
  </si>
  <si>
    <t>День: пятый</t>
  </si>
  <si>
    <t>Каша вязкая (овсяная молочная)</t>
  </si>
  <si>
    <t>Сыр порциями</t>
  </si>
  <si>
    <t>Суп картофельный с бобовыми (горох)</t>
  </si>
  <si>
    <t>Рагу из овощей</t>
  </si>
  <si>
    <t>Булочка с изюмом</t>
  </si>
  <si>
    <t>День: шестой</t>
  </si>
  <si>
    <t>Неделя: вторая</t>
  </si>
  <si>
    <t>Суп молочный с крупой рисовой</t>
  </si>
  <si>
    <t>Кофейный напиток на молоке</t>
  </si>
  <si>
    <t>Суп картофельный с крупой (пшено)</t>
  </si>
  <si>
    <t>Тефтели мясные</t>
  </si>
  <si>
    <t>Капуста тушеная/кабачки тушенные</t>
  </si>
  <si>
    <t>Оладьи с повидлом/ Блины с повидлом</t>
  </si>
  <si>
    <t>День: седьмой</t>
  </si>
  <si>
    <t>Омлет натуральный</t>
  </si>
  <si>
    <t>Суп картофельный  с клецками</t>
  </si>
  <si>
    <t>Запеканка картофельная с мясом (свинина/птица)</t>
  </si>
  <si>
    <t>б//н</t>
  </si>
  <si>
    <t>Кисломолочный продукт</t>
  </si>
  <si>
    <t>День: восьмой</t>
  </si>
  <si>
    <t>Суп картофельный с рыбными фрикадельками</t>
  </si>
  <si>
    <t>Яйцо варенное</t>
  </si>
  <si>
    <t>1 шт</t>
  </si>
  <si>
    <t>Икра кабачковая</t>
  </si>
  <si>
    <t>г/п</t>
  </si>
  <si>
    <t>Итого в день</t>
  </si>
  <si>
    <t>День: девятый</t>
  </si>
  <si>
    <t>Каша «Дружба» (рис, пшено)</t>
  </si>
  <si>
    <t>Яблоки печеные/ яблоки свежие</t>
  </si>
  <si>
    <t xml:space="preserve">Птица тушеная </t>
  </si>
  <si>
    <t>Каша пшеничная/Гречка отварная</t>
  </si>
  <si>
    <t>Запеканка творожная со сметанным соусом</t>
  </si>
  <si>
    <t xml:space="preserve">Кофейный напиток </t>
  </si>
  <si>
    <t>День: десятый</t>
  </si>
  <si>
    <t>Суп картофельный с фрикадельками</t>
  </si>
  <si>
    <t>Картофель отварной</t>
  </si>
  <si>
    <t>Пирожки печеные из дрожжевого теста (с картофелем)</t>
  </si>
  <si>
    <t>День: одиннадцатый</t>
  </si>
  <si>
    <t>Неделя: третья</t>
  </si>
  <si>
    <t>День: двенадцатый</t>
  </si>
  <si>
    <t>День: тринадцатый</t>
  </si>
  <si>
    <t>День: четырнадцатый</t>
  </si>
  <si>
    <t>Капуста тушеная/кабачки/ баклажаны тушеные</t>
  </si>
  <si>
    <t>День: пятнадцатый</t>
  </si>
  <si>
    <t>Неделя:третья</t>
  </si>
  <si>
    <t>Эн. Ц</t>
  </si>
  <si>
    <t>Итого за завтрак</t>
  </si>
  <si>
    <t>Среднее значение за завтрак</t>
  </si>
  <si>
    <t>Соотношение БЖУ к ЭЦ</t>
  </si>
  <si>
    <t xml:space="preserve">ВыполнениеСанПиН 2020 </t>
  </si>
  <si>
    <t>Ккал сутки</t>
  </si>
  <si>
    <t>Распределение ЭЦ %</t>
  </si>
  <si>
    <t>Норма %</t>
  </si>
  <si>
    <t>20-25</t>
  </si>
  <si>
    <t>Итого за  2 завтрак</t>
  </si>
  <si>
    <t>Среднее значение за 2 завтрак</t>
  </si>
  <si>
    <t>Итого за обед</t>
  </si>
  <si>
    <t>Среднее значение за обед</t>
  </si>
  <si>
    <t>30-35</t>
  </si>
  <si>
    <t>Итого за полдник</t>
  </si>
  <si>
    <t>Среднее значение за полдник</t>
  </si>
  <si>
    <t>Рагу из птицы, кролика ил субпродуктов</t>
  </si>
  <si>
    <t>175 гр.</t>
  </si>
  <si>
    <t>Брутто</t>
  </si>
  <si>
    <t>Нетто</t>
  </si>
  <si>
    <t>Цена</t>
  </si>
  <si>
    <t>Сумма</t>
  </si>
  <si>
    <t>Бройлер-ципленок</t>
  </si>
  <si>
    <t>Масло растительное</t>
  </si>
  <si>
    <t>Масса жаренной птицы</t>
  </si>
  <si>
    <t>Картофель</t>
  </si>
  <si>
    <t>Морковь</t>
  </si>
  <si>
    <t>Томатное пюре</t>
  </si>
  <si>
    <t>Лук</t>
  </si>
  <si>
    <t>Масло сливочное</t>
  </si>
  <si>
    <t>Мука пшеничная</t>
  </si>
  <si>
    <t xml:space="preserve">Соль </t>
  </si>
  <si>
    <t>Зелень</t>
  </si>
  <si>
    <t>итого</t>
  </si>
  <si>
    <t>Птица или кролик жаренные</t>
  </si>
  <si>
    <t>50 гр.</t>
  </si>
  <si>
    <t>Сметана</t>
  </si>
  <si>
    <t>Пирожок с картофелем 50 гр.</t>
  </si>
  <si>
    <t>Дрожжи</t>
  </si>
  <si>
    <t>маргарин</t>
  </si>
  <si>
    <t>Сахар</t>
  </si>
  <si>
    <t>Яйцо</t>
  </si>
  <si>
    <t>Итого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</si>
</sst>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28">
    <font>
      <sz val="10"/>
      <name val="Arial"/>
      <family val="2"/>
      <charset val="204"/>
    </font>
    <font>
      <sz val="10"/>
      <color indexed="9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color indexed="10"/>
      <name val="Arial"/>
      <family val="2"/>
      <charset val="204"/>
    </font>
    <font>
      <b/>
      <sz val="10"/>
      <color indexed="9"/>
      <name val="Arial"/>
      <family val="2"/>
      <charset val="204"/>
    </font>
    <font>
      <i/>
      <sz val="10"/>
      <color indexed="23"/>
      <name val="Arial"/>
      <family val="2"/>
      <charset val="204"/>
    </font>
    <font>
      <sz val="10"/>
      <color indexed="17"/>
      <name val="Arial"/>
      <family val="2"/>
      <charset val="204"/>
    </font>
    <font>
      <sz val="18"/>
      <color indexed="8"/>
      <name val="Arial"/>
      <family val="2"/>
      <charset val="204"/>
    </font>
    <font>
      <sz val="12"/>
      <color indexed="8"/>
      <name val="Arial"/>
      <family val="2"/>
      <charset val="204"/>
    </font>
    <font>
      <b/>
      <sz val="24"/>
      <color indexed="8"/>
      <name val="Arial"/>
      <family val="2"/>
      <charset val="204"/>
    </font>
    <font>
      <sz val="10"/>
      <color indexed="19"/>
      <name val="Arial"/>
      <family val="2"/>
      <charset val="204"/>
    </font>
    <font>
      <sz val="10"/>
      <color indexed="63"/>
      <name val="Arial"/>
      <family val="2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1"/>
    </font>
    <font>
      <sz val="12"/>
      <color indexed="8"/>
      <name val="Times New Roman"/>
      <family val="1"/>
      <charset val="1"/>
    </font>
    <font>
      <b/>
      <sz val="12"/>
      <color indexed="8"/>
      <name val="Times New Roman"/>
      <family val="1"/>
      <charset val="204"/>
    </font>
    <font>
      <u/>
      <sz val="10"/>
      <color indexed="12"/>
      <name val="Arial"/>
      <family val="2"/>
      <charset val="204"/>
    </font>
    <font>
      <b/>
      <sz val="11"/>
      <name val="Arial"/>
      <family val="2"/>
      <charset val="204"/>
    </font>
    <font>
      <b/>
      <sz val="12"/>
      <name val="Times New Roman"/>
      <family val="1"/>
      <charset val="1"/>
    </font>
    <font>
      <b/>
      <i/>
      <sz val="12"/>
      <name val="Times New Roman"/>
      <family val="1"/>
      <charset val="1"/>
    </font>
    <font>
      <b/>
      <i/>
      <sz val="10"/>
      <name val="Arial"/>
      <family val="2"/>
      <charset val="204"/>
    </font>
    <font>
      <b/>
      <i/>
      <sz val="10"/>
      <name val="Arial"/>
      <family val="2"/>
    </font>
    <font>
      <b/>
      <sz val="10"/>
      <name val="Arial"/>
      <family val="2"/>
      <charset val="204"/>
    </font>
    <font>
      <sz val="10"/>
      <name val="Arial"/>
      <family val="2"/>
      <charset val="204"/>
    </font>
  </fonts>
  <fills count="11">
    <fill>
      <patternFill patternType="none"/>
    </fill>
    <fill>
      <patternFill patternType="gray125"/>
    </fill>
    <fill>
      <patternFill patternType="solid">
        <fgColor indexed="8"/>
        <bgColor indexed="5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47"/>
      </patternFill>
    </fill>
    <fill>
      <patternFill patternType="solid">
        <fgColor indexed="47"/>
        <bgColor indexed="31"/>
      </patternFill>
    </fill>
    <fill>
      <patternFill patternType="solid">
        <fgColor indexed="10"/>
        <bgColor indexed="16"/>
      </patternFill>
    </fill>
    <fill>
      <patternFill patternType="solid">
        <fgColor indexed="42"/>
        <bgColor indexed="27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indexed="50"/>
        <bgColor indexed="55"/>
      </patternFill>
    </fill>
  </fills>
  <borders count="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18">
    <xf numFmtId="0" fontId="0" fillId="0" borderId="0"/>
    <xf numFmtId="0" fontId="20" fillId="0" borderId="0" applyNumberFormat="0" applyFill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0" borderId="0" applyNumberFormat="0" applyFill="0" applyBorder="0" applyAlignment="0" applyProtection="0"/>
    <xf numFmtId="0" fontId="3" fillId="5" borderId="0" applyNumberFormat="0" applyBorder="0" applyAlignment="0" applyProtection="0"/>
    <xf numFmtId="0" fontId="4" fillId="6" borderId="0" applyNumberFormat="0" applyBorder="0" applyAlignment="0" applyProtection="0"/>
    <xf numFmtId="0" fontId="5" fillId="0" borderId="0" applyNumberFormat="0" applyFill="0" applyBorder="0" applyAlignment="0" applyProtection="0"/>
    <xf numFmtId="0" fontId="6" fillId="7" borderId="0" applyNumberFormat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8" borderId="0" applyNumberFormat="0" applyBorder="0" applyAlignment="0" applyProtection="0"/>
    <xf numFmtId="0" fontId="11" fillId="8" borderId="1" applyNumberFormat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55">
    <xf numFmtId="0" fontId="0" fillId="0" borderId="0" xfId="0"/>
    <xf numFmtId="0" fontId="0" fillId="9" borderId="0" xfId="0" applyFill="1"/>
    <xf numFmtId="0" fontId="0" fillId="0" borderId="0" xfId="0" applyAlignment="1">
      <alignment wrapText="1"/>
    </xf>
    <xf numFmtId="2" fontId="0" fillId="0" borderId="0" xfId="0" applyNumberFormat="1" applyAlignment="1"/>
    <xf numFmtId="1" fontId="12" fillId="0" borderId="0" xfId="0" applyNumberFormat="1" applyFont="1" applyAlignment="1"/>
    <xf numFmtId="0" fontId="0" fillId="9" borderId="0" xfId="0" applyFill="1" applyBorder="1"/>
    <xf numFmtId="0" fontId="14" fillId="0" borderId="0" xfId="0" applyFont="1" applyAlignment="1">
      <alignment horizontal="center" vertical="center" wrapText="1"/>
    </xf>
    <xf numFmtId="2" fontId="0" fillId="0" borderId="0" xfId="0" applyNumberFormat="1" applyFont="1" applyBorder="1" applyAlignment="1">
      <alignment horizontal="left"/>
    </xf>
    <xf numFmtId="2" fontId="12" fillId="0" borderId="0" xfId="0" applyNumberFormat="1" applyFont="1" applyBorder="1" applyAlignment="1"/>
    <xf numFmtId="2" fontId="12" fillId="0" borderId="0" xfId="0" applyNumberFormat="1" applyFont="1" applyAlignment="1"/>
    <xf numFmtId="0" fontId="0" fillId="0" borderId="0" xfId="0" applyAlignment="1"/>
    <xf numFmtId="2" fontId="12" fillId="0" borderId="0" xfId="0" applyNumberFormat="1" applyFont="1" applyBorder="1" applyAlignment="1">
      <alignment horizontal="left"/>
    </xf>
    <xf numFmtId="0" fontId="12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center" vertical="center" wrapText="1"/>
    </xf>
    <xf numFmtId="2" fontId="13" fillId="0" borderId="0" xfId="0" applyNumberFormat="1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2" fontId="16" fillId="0" borderId="0" xfId="0" applyNumberFormat="1" applyFont="1" applyBorder="1" applyAlignment="1">
      <alignment horizontal="left"/>
    </xf>
    <xf numFmtId="2" fontId="16" fillId="0" borderId="0" xfId="0" applyNumberFormat="1" applyFont="1" applyBorder="1" applyAlignment="1">
      <alignment horizontal="center"/>
    </xf>
    <xf numFmtId="2" fontId="12" fillId="0" borderId="2" xfId="0" applyNumberFormat="1" applyFont="1" applyBorder="1" applyAlignment="1">
      <alignment horizontal="center"/>
    </xf>
    <xf numFmtId="0" fontId="12" fillId="9" borderId="2" xfId="0" applyFont="1" applyFill="1" applyBorder="1"/>
    <xf numFmtId="0" fontId="12" fillId="0" borderId="2" xfId="0" applyFont="1" applyBorder="1" applyAlignment="1">
      <alignment vertical="top" wrapText="1"/>
    </xf>
    <xf numFmtId="2" fontId="12" fillId="0" borderId="2" xfId="0" applyNumberFormat="1" applyFont="1" applyBorder="1" applyAlignment="1">
      <alignment horizontal="right" wrapText="1"/>
    </xf>
    <xf numFmtId="2" fontId="15" fillId="0" borderId="2" xfId="0" applyNumberFormat="1" applyFont="1" applyBorder="1" applyAlignment="1"/>
    <xf numFmtId="1" fontId="12" fillId="0" borderId="3" xfId="0" applyNumberFormat="1" applyFont="1" applyBorder="1" applyAlignment="1"/>
    <xf numFmtId="0" fontId="12" fillId="9" borderId="2" xfId="0" applyFont="1" applyFill="1" applyBorder="1" applyAlignment="1"/>
    <xf numFmtId="0" fontId="12" fillId="0" borderId="2" xfId="0" applyFont="1" applyBorder="1" applyAlignment="1">
      <alignment wrapText="1"/>
    </xf>
    <xf numFmtId="2" fontId="15" fillId="0" borderId="2" xfId="0" applyNumberFormat="1" applyFont="1" applyBorder="1" applyAlignment="1">
      <alignment horizontal="right"/>
    </xf>
    <xf numFmtId="1" fontId="12" fillId="0" borderId="3" xfId="0" applyNumberFormat="1" applyFont="1" applyBorder="1" applyAlignment="1">
      <alignment horizontal="right"/>
    </xf>
    <xf numFmtId="0" fontId="0" fillId="9" borderId="0" xfId="0" applyFill="1" applyBorder="1" applyAlignment="1"/>
    <xf numFmtId="2" fontId="12" fillId="0" borderId="2" xfId="0" applyNumberFormat="1" applyFont="1" applyBorder="1" applyAlignment="1"/>
    <xf numFmtId="2" fontId="12" fillId="0" borderId="2" xfId="0" applyNumberFormat="1" applyFont="1" applyBorder="1" applyAlignment="1">
      <alignment horizontal="right"/>
    </xf>
    <xf numFmtId="0" fontId="15" fillId="0" borderId="2" xfId="0" applyFont="1" applyBorder="1" applyAlignment="1">
      <alignment wrapText="1"/>
    </xf>
    <xf numFmtId="0" fontId="12" fillId="0" borderId="2" xfId="0" applyFont="1" applyBorder="1" applyAlignment="1">
      <alignment horizontal="left" wrapText="1"/>
    </xf>
    <xf numFmtId="0" fontId="16" fillId="0" borderId="2" xfId="0" applyFont="1" applyBorder="1" applyAlignment="1">
      <alignment horizontal="left" wrapText="1"/>
    </xf>
    <xf numFmtId="2" fontId="16" fillId="0" borderId="2" xfId="0" applyNumberFormat="1" applyFont="1" applyBorder="1" applyAlignment="1">
      <alignment horizontal="right"/>
    </xf>
    <xf numFmtId="164" fontId="12" fillId="0" borderId="2" xfId="0" applyNumberFormat="1" applyFont="1" applyBorder="1" applyAlignment="1"/>
    <xf numFmtId="0" fontId="16" fillId="0" borderId="2" xfId="0" applyFont="1" applyBorder="1" applyAlignment="1">
      <alignment wrapText="1"/>
    </xf>
    <xf numFmtId="2" fontId="16" fillId="0" borderId="2" xfId="0" applyNumberFormat="1" applyFont="1" applyBorder="1" applyAlignment="1"/>
    <xf numFmtId="0" fontId="15" fillId="0" borderId="2" xfId="0" applyFont="1" applyBorder="1" applyAlignment="1">
      <alignment vertical="center" wrapText="1"/>
    </xf>
    <xf numFmtId="0" fontId="12" fillId="0" borderId="3" xfId="0" applyFont="1" applyBorder="1" applyAlignment="1"/>
    <xf numFmtId="2" fontId="12" fillId="9" borderId="2" xfId="0" applyNumberFormat="1" applyFont="1" applyFill="1" applyBorder="1" applyAlignment="1">
      <alignment horizontal="right"/>
    </xf>
    <xf numFmtId="1" fontId="17" fillId="0" borderId="3" xfId="0" applyNumberFormat="1" applyFont="1" applyBorder="1" applyAlignment="1">
      <alignment horizontal="right" vertical="top" wrapText="1"/>
    </xf>
    <xf numFmtId="0" fontId="17" fillId="0" borderId="2" xfId="0" applyFont="1" applyBorder="1" applyAlignment="1">
      <alignment vertical="top" wrapText="1"/>
    </xf>
    <xf numFmtId="0" fontId="15" fillId="9" borderId="2" xfId="0" applyFont="1" applyFill="1" applyBorder="1"/>
    <xf numFmtId="164" fontId="0" fillId="9" borderId="0" xfId="0" applyNumberFormat="1" applyFill="1" applyBorder="1"/>
    <xf numFmtId="0" fontId="12" fillId="0" borderId="2" xfId="0" applyFont="1" applyFill="1" applyBorder="1" applyAlignment="1">
      <alignment wrapText="1"/>
    </xf>
    <xf numFmtId="1" fontId="12" fillId="0" borderId="3" xfId="0" applyNumberFormat="1" applyFont="1" applyBorder="1" applyAlignment="1">
      <alignment horizontal="right" wrapText="1"/>
    </xf>
    <xf numFmtId="2" fontId="0" fillId="9" borderId="0" xfId="0" applyNumberFormat="1" applyFill="1" applyBorder="1"/>
    <xf numFmtId="0" fontId="17" fillId="9" borderId="2" xfId="0" applyFont="1" applyFill="1" applyBorder="1"/>
    <xf numFmtId="0" fontId="17" fillId="0" borderId="2" xfId="0" applyFont="1" applyBorder="1" applyAlignment="1">
      <alignment wrapText="1"/>
    </xf>
    <xf numFmtId="2" fontId="17" fillId="0" borderId="2" xfId="0" applyNumberFormat="1" applyFont="1" applyBorder="1"/>
    <xf numFmtId="2" fontId="18" fillId="0" borderId="2" xfId="0" applyNumberFormat="1" applyFont="1" applyBorder="1"/>
    <xf numFmtId="2" fontId="18" fillId="9" borderId="2" xfId="0" applyNumberFormat="1" applyFont="1" applyFill="1" applyBorder="1"/>
    <xf numFmtId="1" fontId="17" fillId="0" borderId="3" xfId="0" applyNumberFormat="1" applyFont="1" applyBorder="1"/>
    <xf numFmtId="0" fontId="15" fillId="0" borderId="2" xfId="0" applyFont="1" applyBorder="1" applyAlignment="1">
      <alignment horizontal="left" wrapText="1"/>
    </xf>
    <xf numFmtId="1" fontId="15" fillId="0" borderId="3" xfId="0" applyNumberFormat="1" applyFont="1" applyBorder="1" applyAlignment="1"/>
    <xf numFmtId="2" fontId="17" fillId="0" borderId="2" xfId="0" applyNumberFormat="1" applyFont="1" applyBorder="1" applyAlignment="1">
      <alignment horizontal="right" vertical="top" wrapText="1"/>
    </xf>
    <xf numFmtId="2" fontId="17" fillId="0" borderId="2" xfId="0" applyNumberFormat="1" applyFont="1" applyBorder="1" applyAlignment="1">
      <alignment horizontal="right"/>
    </xf>
    <xf numFmtId="165" fontId="0" fillId="9" borderId="0" xfId="0" applyNumberFormat="1" applyFill="1" applyBorder="1"/>
    <xf numFmtId="0" fontId="12" fillId="0" borderId="2" xfId="0" applyFont="1" applyBorder="1" applyAlignment="1">
      <alignment horizontal="left" vertical="center" wrapText="1"/>
    </xf>
    <xf numFmtId="1" fontId="12" fillId="0" borderId="2" xfId="0" applyNumberFormat="1" applyFont="1" applyBorder="1" applyAlignment="1">
      <alignment horizontal="right"/>
    </xf>
    <xf numFmtId="165" fontId="21" fillId="9" borderId="0" xfId="0" applyNumberFormat="1" applyFont="1" applyFill="1" applyBorder="1" applyAlignment="1">
      <alignment horizontal="right"/>
    </xf>
    <xf numFmtId="165" fontId="0" fillId="9" borderId="0" xfId="0" applyNumberFormat="1" applyFont="1" applyFill="1" applyBorder="1" applyAlignment="1">
      <alignment horizontal="right" vertical="top" wrapText="1"/>
    </xf>
    <xf numFmtId="0" fontId="15" fillId="9" borderId="0" xfId="0" applyFont="1" applyFill="1" applyBorder="1"/>
    <xf numFmtId="0" fontId="12" fillId="0" borderId="0" xfId="0" applyFont="1" applyBorder="1" applyAlignment="1">
      <alignment vertical="top" wrapText="1"/>
    </xf>
    <xf numFmtId="2" fontId="12" fillId="0" borderId="0" xfId="0" applyNumberFormat="1" applyFont="1" applyBorder="1" applyAlignment="1">
      <alignment horizontal="right" wrapText="1"/>
    </xf>
    <xf numFmtId="2" fontId="15" fillId="0" borderId="0" xfId="0" applyNumberFormat="1" applyFont="1" applyBorder="1" applyAlignment="1"/>
    <xf numFmtId="2" fontId="15" fillId="0" borderId="0" xfId="0" applyNumberFormat="1" applyFont="1" applyBorder="1" applyAlignment="1">
      <alignment horizontal="right"/>
    </xf>
    <xf numFmtId="0" fontId="12" fillId="0" borderId="0" xfId="0" applyFont="1" applyBorder="1" applyAlignment="1"/>
    <xf numFmtId="0" fontId="12" fillId="9" borderId="0" xfId="0" applyFont="1" applyFill="1" applyBorder="1"/>
    <xf numFmtId="0" fontId="12" fillId="0" borderId="0" xfId="0" applyFont="1" applyBorder="1" applyAlignment="1">
      <alignment wrapText="1"/>
    </xf>
    <xf numFmtId="2" fontId="12" fillId="0" borderId="0" xfId="0" applyNumberFormat="1" applyFont="1" applyBorder="1"/>
    <xf numFmtId="2" fontId="12" fillId="0" borderId="0" xfId="0" applyNumberFormat="1" applyFont="1" applyBorder="1" applyAlignment="1">
      <alignment horizontal="right" vertical="top" wrapText="1"/>
    </xf>
    <xf numFmtId="2" fontId="12" fillId="0" borderId="0" xfId="0" applyNumberFormat="1" applyFont="1" applyBorder="1" applyAlignment="1">
      <alignment horizontal="right"/>
    </xf>
    <xf numFmtId="1" fontId="12" fillId="0" borderId="0" xfId="0" applyNumberFormat="1" applyFont="1" applyBorder="1" applyAlignment="1">
      <alignment horizontal="right" vertical="top" wrapText="1"/>
    </xf>
    <xf numFmtId="1" fontId="12" fillId="0" borderId="0" xfId="0" applyNumberFormat="1" applyFont="1" applyBorder="1" applyAlignment="1"/>
    <xf numFmtId="2" fontId="17" fillId="0" borderId="2" xfId="0" applyNumberFormat="1" applyFont="1" applyBorder="1" applyAlignment="1"/>
    <xf numFmtId="2" fontId="18" fillId="0" borderId="2" xfId="0" applyNumberFormat="1" applyFont="1" applyBorder="1" applyAlignment="1"/>
    <xf numFmtId="2" fontId="18" fillId="0" borderId="2" xfId="0" applyNumberFormat="1" applyFont="1" applyBorder="1" applyAlignment="1">
      <alignment horizontal="right"/>
    </xf>
    <xf numFmtId="165" fontId="17" fillId="0" borderId="3" xfId="0" applyNumberFormat="1" applyFont="1" applyBorder="1" applyAlignment="1">
      <alignment horizontal="right"/>
    </xf>
    <xf numFmtId="0" fontId="16" fillId="0" borderId="0" xfId="0" applyFont="1" applyBorder="1" applyAlignment="1">
      <alignment wrapText="1"/>
    </xf>
    <xf numFmtId="2" fontId="16" fillId="0" borderId="0" xfId="0" applyNumberFormat="1" applyFont="1" applyBorder="1" applyAlignment="1"/>
    <xf numFmtId="0" fontId="17" fillId="0" borderId="2" xfId="0" applyFont="1" applyFill="1" applyBorder="1" applyAlignment="1">
      <alignment wrapText="1"/>
    </xf>
    <xf numFmtId="2" fontId="17" fillId="0" borderId="2" xfId="0" applyNumberFormat="1" applyFont="1" applyBorder="1" applyAlignment="1">
      <alignment horizontal="right" wrapText="1"/>
    </xf>
    <xf numFmtId="0" fontId="12" fillId="9" borderId="4" xfId="0" applyFont="1" applyFill="1" applyBorder="1" applyAlignment="1">
      <alignment horizontal="right" vertical="center"/>
    </xf>
    <xf numFmtId="0" fontId="17" fillId="0" borderId="3" xfId="0" applyFont="1" applyBorder="1"/>
    <xf numFmtId="0" fontId="12" fillId="9" borderId="3" xfId="0" applyFont="1" applyFill="1" applyBorder="1" applyAlignment="1">
      <alignment horizontal="right" vertical="center"/>
    </xf>
    <xf numFmtId="0" fontId="15" fillId="9" borderId="2" xfId="0" applyFont="1" applyFill="1" applyBorder="1" applyAlignment="1">
      <alignment vertical="top" wrapText="1"/>
    </xf>
    <xf numFmtId="2" fontId="15" fillId="9" borderId="2" xfId="0" applyNumberFormat="1" applyFont="1" applyFill="1" applyBorder="1" applyAlignment="1"/>
    <xf numFmtId="0" fontId="12" fillId="9" borderId="3" xfId="0" applyFont="1" applyFill="1" applyBorder="1"/>
    <xf numFmtId="0" fontId="12" fillId="0" borderId="3" xfId="0" applyFont="1" applyBorder="1" applyAlignment="1">
      <alignment wrapText="1"/>
    </xf>
    <xf numFmtId="2" fontId="12" fillId="0" borderId="3" xfId="0" applyNumberFormat="1" applyFont="1" applyBorder="1" applyAlignment="1">
      <alignment horizontal="right" wrapText="1"/>
    </xf>
    <xf numFmtId="2" fontId="15" fillId="0" borderId="3" xfId="0" applyNumberFormat="1" applyFont="1" applyBorder="1" applyAlignment="1">
      <alignment horizontal="right"/>
    </xf>
    <xf numFmtId="164" fontId="15" fillId="0" borderId="3" xfId="0" applyNumberFormat="1" applyFont="1" applyBorder="1" applyAlignment="1">
      <alignment horizontal="right"/>
    </xf>
    <xf numFmtId="2" fontId="12" fillId="0" borderId="3" xfId="0" applyNumberFormat="1" applyFont="1" applyBorder="1" applyAlignment="1">
      <alignment horizontal="right"/>
    </xf>
    <xf numFmtId="0" fontId="17" fillId="9" borderId="3" xfId="0" applyFont="1" applyFill="1" applyBorder="1"/>
    <xf numFmtId="0" fontId="18" fillId="0" borderId="3" xfId="0" applyFont="1" applyFill="1" applyBorder="1" applyAlignment="1">
      <alignment wrapText="1"/>
    </xf>
    <xf numFmtId="2" fontId="17" fillId="0" borderId="3" xfId="0" applyNumberFormat="1" applyFont="1" applyBorder="1" applyAlignment="1"/>
    <xf numFmtId="2" fontId="17" fillId="0" borderId="3" xfId="0" applyNumberFormat="1" applyFont="1" applyBorder="1" applyAlignment="1">
      <alignment horizontal="right" wrapText="1"/>
    </xf>
    <xf numFmtId="1" fontId="17" fillId="0" borderId="3" xfId="0" applyNumberFormat="1" applyFont="1" applyBorder="1" applyAlignment="1"/>
    <xf numFmtId="164" fontId="0" fillId="9" borderId="0" xfId="0" applyNumberFormat="1" applyFill="1" applyBorder="1" applyAlignment="1"/>
    <xf numFmtId="0" fontId="16" fillId="0" borderId="3" xfId="0" applyFont="1" applyBorder="1" applyAlignment="1">
      <alignment horizontal="left" wrapText="1"/>
    </xf>
    <xf numFmtId="2" fontId="16" fillId="0" borderId="3" xfId="0" applyNumberFormat="1" applyFont="1" applyBorder="1" applyAlignment="1">
      <alignment horizontal="right"/>
    </xf>
    <xf numFmtId="0" fontId="12" fillId="0" borderId="3" xfId="0" applyFont="1" applyBorder="1" applyAlignment="1">
      <alignment horizontal="left" wrapText="1"/>
    </xf>
    <xf numFmtId="2" fontId="12" fillId="0" borderId="3" xfId="0" applyNumberFormat="1" applyFont="1" applyBorder="1" applyAlignment="1"/>
    <xf numFmtId="0" fontId="17" fillId="0" borderId="2" xfId="0" applyFont="1" applyBorder="1" applyAlignment="1">
      <alignment horizontal="left" vertical="top" wrapText="1"/>
    </xf>
    <xf numFmtId="2" fontId="17" fillId="0" borderId="2" xfId="0" applyNumberFormat="1" applyFont="1" applyBorder="1" applyAlignment="1">
      <alignment horizontal="right" vertical="center"/>
    </xf>
    <xf numFmtId="0" fontId="12" fillId="9" borderId="4" xfId="0" applyFont="1" applyFill="1" applyBorder="1" applyAlignment="1">
      <alignment horizontal="right"/>
    </xf>
    <xf numFmtId="0" fontId="12" fillId="9" borderId="2" xfId="0" applyFont="1" applyFill="1" applyBorder="1" applyAlignment="1">
      <alignment horizontal="right" vertical="center"/>
    </xf>
    <xf numFmtId="0" fontId="17" fillId="9" borderId="2" xfId="0" applyFont="1" applyFill="1" applyBorder="1" applyAlignment="1">
      <alignment horizontal="right"/>
    </xf>
    <xf numFmtId="0" fontId="18" fillId="0" borderId="2" xfId="0" applyFont="1" applyFill="1" applyBorder="1" applyAlignment="1">
      <alignment wrapText="1"/>
    </xf>
    <xf numFmtId="0" fontId="17" fillId="0" borderId="3" xfId="0" applyFont="1" applyBorder="1" applyAlignment="1"/>
    <xf numFmtId="0" fontId="12" fillId="9" borderId="2" xfId="0" applyFont="1" applyFill="1" applyBorder="1" applyAlignment="1">
      <alignment wrapText="1"/>
    </xf>
    <xf numFmtId="2" fontId="16" fillId="0" borderId="2" xfId="0" applyNumberFormat="1" applyFont="1" applyBorder="1" applyAlignment="1">
      <alignment horizontal="right" wrapText="1"/>
    </xf>
    <xf numFmtId="0" fontId="16" fillId="0" borderId="0" xfId="0" applyFont="1" applyBorder="1" applyAlignment="1">
      <alignment horizontal="left" wrapText="1"/>
    </xf>
    <xf numFmtId="2" fontId="16" fillId="0" borderId="0" xfId="0" applyNumberFormat="1" applyFont="1" applyBorder="1" applyAlignment="1">
      <alignment horizontal="right" wrapText="1"/>
    </xf>
    <xf numFmtId="2" fontId="16" fillId="0" borderId="0" xfId="0" applyNumberFormat="1" applyFont="1" applyBorder="1" applyAlignment="1">
      <alignment horizontal="right"/>
    </xf>
    <xf numFmtId="0" fontId="0" fillId="0" borderId="2" xfId="0" applyBorder="1"/>
    <xf numFmtId="165" fontId="0" fillId="0" borderId="2" xfId="0" applyNumberFormat="1" applyBorder="1" applyAlignment="1">
      <alignment horizontal="center"/>
    </xf>
    <xf numFmtId="0" fontId="22" fillId="0" borderId="2" xfId="0" applyFont="1" applyBorder="1" applyAlignment="1">
      <alignment horizontal="center"/>
    </xf>
    <xf numFmtId="2" fontId="22" fillId="0" borderId="2" xfId="0" applyNumberFormat="1" applyFont="1" applyBorder="1" applyAlignment="1">
      <alignment horizontal="center"/>
    </xf>
    <xf numFmtId="2" fontId="22" fillId="10" borderId="2" xfId="0" applyNumberFormat="1" applyFont="1" applyFill="1" applyBorder="1" applyAlignment="1">
      <alignment horizontal="center"/>
    </xf>
    <xf numFmtId="2" fontId="22" fillId="0" borderId="2" xfId="0" applyNumberFormat="1" applyFont="1" applyBorder="1"/>
    <xf numFmtId="0" fontId="22" fillId="0" borderId="2" xfId="0" applyFont="1" applyBorder="1"/>
    <xf numFmtId="2" fontId="22" fillId="9" borderId="2" xfId="0" applyNumberFormat="1" applyFont="1" applyFill="1" applyBorder="1"/>
    <xf numFmtId="0" fontId="22" fillId="9" borderId="2" xfId="0" applyFont="1" applyFill="1" applyBorder="1"/>
    <xf numFmtId="164" fontId="22" fillId="0" borderId="2" xfId="0" applyNumberFormat="1" applyFont="1" applyBorder="1" applyAlignment="1">
      <alignment horizontal="center"/>
    </xf>
    <xf numFmtId="2" fontId="0" fillId="0" borderId="2" xfId="0" applyNumberFormat="1" applyBorder="1" applyAlignment="1">
      <alignment horizontal="center"/>
    </xf>
    <xf numFmtId="0" fontId="22" fillId="0" borderId="2" xfId="0" applyFont="1" applyBorder="1" applyAlignment="1">
      <alignment horizontal="right"/>
    </xf>
    <xf numFmtId="0" fontId="25" fillId="9" borderId="2" xfId="0" applyFont="1" applyFill="1" applyBorder="1" applyAlignment="1">
      <alignment horizontal="right" vertical="center" wrapText="1"/>
    </xf>
    <xf numFmtId="0" fontId="26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26" fillId="0" borderId="0" xfId="0" applyFont="1"/>
    <xf numFmtId="0" fontId="0" fillId="0" borderId="0" xfId="0" applyNumberFormat="1"/>
    <xf numFmtId="2" fontId="26" fillId="0" borderId="0" xfId="0" applyNumberFormat="1" applyFont="1"/>
    <xf numFmtId="0" fontId="13" fillId="9" borderId="0" xfId="0" applyFont="1" applyFill="1" applyBorder="1" applyAlignment="1">
      <alignment horizontal="center" vertical="center"/>
    </xf>
    <xf numFmtId="0" fontId="15" fillId="0" borderId="0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center" vertical="center" wrapText="1"/>
    </xf>
    <xf numFmtId="0" fontId="16" fillId="9" borderId="0" xfId="0" applyFont="1" applyFill="1" applyBorder="1" applyAlignment="1">
      <alignment horizontal="left" vertical="center"/>
    </xf>
    <xf numFmtId="0" fontId="16" fillId="9" borderId="0" xfId="0" applyFont="1" applyFill="1" applyBorder="1" applyAlignment="1">
      <alignment horizontal="center" vertical="center"/>
    </xf>
    <xf numFmtId="0" fontId="16" fillId="9" borderId="2" xfId="0" applyFont="1" applyFill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2" fontId="12" fillId="0" borderId="2" xfId="0" applyNumberFormat="1" applyFont="1" applyBorder="1" applyAlignment="1">
      <alignment horizontal="center" wrapText="1"/>
    </xf>
    <xf numFmtId="2" fontId="12" fillId="0" borderId="2" xfId="0" applyNumberFormat="1" applyFont="1" applyBorder="1" applyAlignment="1">
      <alignment horizontal="center"/>
    </xf>
    <xf numFmtId="1" fontId="12" fillId="0" borderId="3" xfId="0" applyNumberFormat="1" applyFont="1" applyBorder="1" applyAlignment="1">
      <alignment horizontal="center" wrapText="1"/>
    </xf>
    <xf numFmtId="0" fontId="16" fillId="9" borderId="4" xfId="0" applyFont="1" applyFill="1" applyBorder="1" applyAlignment="1">
      <alignment horizontal="center" vertical="center"/>
    </xf>
    <xf numFmtId="0" fontId="19" fillId="9" borderId="2" xfId="1" applyNumberFormat="1" applyFont="1" applyFill="1" applyBorder="1" applyAlignment="1" applyProtection="1">
      <alignment horizontal="center" vertical="center"/>
    </xf>
    <xf numFmtId="0" fontId="16" fillId="9" borderId="3" xfId="0" applyFont="1" applyFill="1" applyBorder="1" applyAlignment="1">
      <alignment horizontal="center" vertical="center"/>
    </xf>
    <xf numFmtId="0" fontId="16" fillId="0" borderId="2" xfId="0" applyFont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right" vertical="center" wrapText="1"/>
    </xf>
    <xf numFmtId="0" fontId="23" fillId="0" borderId="2" xfId="0" applyFont="1" applyBorder="1" applyAlignment="1">
      <alignment horizontal="right" vertical="center"/>
    </xf>
    <xf numFmtId="0" fontId="24" fillId="9" borderId="2" xfId="0" applyFont="1" applyFill="1" applyBorder="1" applyAlignment="1">
      <alignment horizontal="right" vertical="center" wrapText="1"/>
    </xf>
    <xf numFmtId="0" fontId="25" fillId="0" borderId="2" xfId="0" applyFont="1" applyFill="1" applyBorder="1" applyAlignment="1">
      <alignment horizontal="right" vertical="center" wrapText="1"/>
    </xf>
  </cellXfs>
  <cellStyles count="18">
    <cellStyle name="Accent 1 1" xfId="2"/>
    <cellStyle name="Accent 2 1" xfId="3"/>
    <cellStyle name="Accent 3 1" xfId="4"/>
    <cellStyle name="Accent 4" xfId="5"/>
    <cellStyle name="Bad 1" xfId="6"/>
    <cellStyle name="Error 1" xfId="7"/>
    <cellStyle name="Footnote 1" xfId="8"/>
    <cellStyle name="Good 1" xfId="9"/>
    <cellStyle name="Heading 1 1" xfId="10"/>
    <cellStyle name="Heading 2 1" xfId="11"/>
    <cellStyle name="Heading 3" xfId="12"/>
    <cellStyle name="Neutral 1" xfId="13"/>
    <cellStyle name="Note 1" xfId="14"/>
    <cellStyle name="Status 1" xfId="15"/>
    <cellStyle name="Text 1" xfId="16"/>
    <cellStyle name="Warning 1" xfId="17"/>
    <cellStyle name="Гиперссылка" xfId="1" builtinId="8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FF"/>
      <rgbColor rgb="00FFFF00"/>
      <rgbColor rgb="00FF00FF"/>
      <rgbColor rgb="0000FFFF"/>
      <rgbColor rgb="00800000"/>
      <rgbColor rgb="00006600"/>
      <rgbColor rgb="00000080"/>
      <rgbColor rgb="009966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DDDDD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CC"/>
      <rgbColor rgb="003366FF"/>
      <rgbColor rgb="0033CCCC"/>
      <rgbColor rgb="0081D41A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E65536"/>
  <sheetViews>
    <sheetView tabSelected="1" view="pageBreakPreview" topLeftCell="A436" zoomScale="95" zoomScaleSheetLayoutView="95" workbookViewId="0">
      <selection activeCell="A490" sqref="A490:H492"/>
    </sheetView>
  </sheetViews>
  <sheetFormatPr defaultColWidth="10.42578125" defaultRowHeight="15.75" customHeight="1"/>
  <cols>
    <col min="1" max="1" width="2.140625" style="1" customWidth="1"/>
    <col min="2" max="2" width="33.7109375" style="2" customWidth="1"/>
    <col min="3" max="3" width="8.7109375" style="3" customWidth="1"/>
    <col min="4" max="5" width="7.85546875" style="3" customWidth="1"/>
    <col min="6" max="6" width="10.5703125" style="3" customWidth="1"/>
    <col min="7" max="7" width="10.7109375" style="3" customWidth="1"/>
    <col min="8" max="11" width="7.85546875" style="3" customWidth="1"/>
    <col min="12" max="12" width="8.140625" style="3" customWidth="1"/>
    <col min="13" max="14" width="7.85546875" style="3" customWidth="1"/>
    <col min="15" max="15" width="7.85546875" style="4" customWidth="1"/>
    <col min="16" max="16" width="10.42578125" style="5"/>
  </cols>
  <sheetData>
    <row r="1" spans="1:15" ht="12.75" customHeight="1">
      <c r="A1" s="136" t="s">
        <v>0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</row>
    <row r="2" spans="1:15" ht="12.75" customHeight="1">
      <c r="B2" s="6"/>
      <c r="G2" s="7"/>
    </row>
    <row r="3" spans="1:15" ht="12.75" customHeight="1">
      <c r="B3" s="6"/>
      <c r="G3" s="7"/>
    </row>
    <row r="4" spans="1:15" ht="12.75" customHeight="1">
      <c r="B4" s="6"/>
      <c r="G4" s="7"/>
    </row>
    <row r="5" spans="1:15" ht="12.75" customHeight="1">
      <c r="G5" s="7"/>
    </row>
    <row r="6" spans="1:15" ht="12.75" customHeight="1">
      <c r="B6" s="137"/>
      <c r="C6" s="137"/>
      <c r="D6" s="8"/>
      <c r="E6" s="8"/>
      <c r="F6" s="9"/>
      <c r="G6" s="8"/>
      <c r="H6" s="10"/>
      <c r="I6" s="10"/>
      <c r="J6" s="10"/>
      <c r="K6" s="10"/>
      <c r="L6" s="11" t="s">
        <v>1</v>
      </c>
      <c r="M6" s="11"/>
      <c r="N6" s="11"/>
      <c r="O6" s="11"/>
    </row>
    <row r="7" spans="1:15" ht="12.75" customHeight="1">
      <c r="B7" s="137"/>
      <c r="C7" s="137"/>
      <c r="D7" s="8"/>
      <c r="E7" s="8"/>
      <c r="F7" s="9"/>
      <c r="G7" s="8"/>
      <c r="H7" s="10"/>
      <c r="I7" s="10"/>
      <c r="J7" s="10"/>
      <c r="K7" s="10"/>
      <c r="L7" s="11" t="s">
        <v>2</v>
      </c>
      <c r="M7" s="11"/>
      <c r="N7" s="11"/>
      <c r="O7" s="11"/>
    </row>
    <row r="8" spans="1:15" ht="17.100000000000001" customHeight="1">
      <c r="B8" s="137"/>
      <c r="C8" s="137"/>
      <c r="D8" s="9"/>
      <c r="E8" s="9"/>
      <c r="F8" s="9"/>
      <c r="G8" s="8"/>
      <c r="H8" s="10"/>
      <c r="I8" s="10"/>
      <c r="J8" s="10"/>
      <c r="K8" s="10"/>
      <c r="L8" s="11" t="s">
        <v>3</v>
      </c>
      <c r="M8" s="11"/>
      <c r="N8" s="11"/>
      <c r="O8" s="11"/>
    </row>
    <row r="9" spans="1:15" ht="12.75" customHeight="1">
      <c r="B9" s="137"/>
      <c r="C9" s="137"/>
      <c r="D9" s="9"/>
      <c r="E9" s="9"/>
      <c r="F9" s="9"/>
      <c r="G9" s="8"/>
      <c r="H9" s="10"/>
      <c r="I9" s="10"/>
      <c r="J9" s="10"/>
      <c r="K9" s="10"/>
      <c r="L9" s="11" t="s">
        <v>4</v>
      </c>
      <c r="M9" s="11"/>
      <c r="N9" s="11"/>
      <c r="O9" s="11"/>
    </row>
    <row r="10" spans="1:15" ht="12.75" customHeight="1">
      <c r="B10" s="138"/>
      <c r="C10" s="138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pans="1:15" ht="12.75" customHeight="1">
      <c r="B11" s="12"/>
      <c r="C11" s="11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</row>
    <row r="12" spans="1:15" ht="15.75" customHeight="1">
      <c r="B12" s="12"/>
      <c r="C12" s="11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</row>
    <row r="13" spans="1:15" ht="15.75" customHeight="1">
      <c r="B13" s="12"/>
      <c r="C13" s="11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5" ht="15.75" customHeight="1">
      <c r="B14" s="13"/>
      <c r="C14" s="7"/>
    </row>
    <row r="16" spans="1:15" ht="19.350000000000001" customHeight="1">
      <c r="B16" s="139" t="s">
        <v>5</v>
      </c>
      <c r="C16" s="139"/>
      <c r="D16" s="139"/>
      <c r="E16" s="139"/>
      <c r="F16" s="139"/>
      <c r="G16" s="139"/>
      <c r="H16" s="139"/>
      <c r="I16" s="139"/>
      <c r="J16" s="139"/>
      <c r="K16" s="139"/>
      <c r="L16" s="139"/>
      <c r="M16" s="139"/>
      <c r="N16" s="139"/>
      <c r="O16" s="139"/>
    </row>
    <row r="17" spans="1:15" ht="19.350000000000001" customHeight="1">
      <c r="B17" s="139" t="s">
        <v>6</v>
      </c>
      <c r="C17" s="139"/>
      <c r="D17" s="139"/>
      <c r="E17" s="139"/>
      <c r="F17" s="139"/>
      <c r="G17" s="139"/>
      <c r="H17" s="139"/>
      <c r="I17" s="139"/>
      <c r="J17" s="139"/>
      <c r="K17" s="139"/>
      <c r="L17" s="139"/>
      <c r="M17" s="139"/>
      <c r="N17" s="139"/>
      <c r="O17" s="139"/>
    </row>
    <row r="18" spans="1:15" ht="19.350000000000001" customHeight="1">
      <c r="B18" s="139" t="s">
        <v>7</v>
      </c>
      <c r="C18" s="139"/>
      <c r="D18" s="139"/>
      <c r="E18" s="139"/>
      <c r="F18" s="139"/>
      <c r="G18" s="139"/>
      <c r="H18" s="139"/>
      <c r="I18" s="139"/>
      <c r="J18" s="139"/>
      <c r="K18" s="139"/>
      <c r="L18" s="139"/>
      <c r="M18" s="139"/>
      <c r="N18" s="139"/>
      <c r="O18" s="139"/>
    </row>
    <row r="19" spans="1:15" ht="19.350000000000001" customHeight="1">
      <c r="B19" s="139" t="s">
        <v>8</v>
      </c>
      <c r="C19" s="139"/>
      <c r="D19" s="139"/>
      <c r="E19" s="139"/>
      <c r="F19" s="139"/>
      <c r="G19" s="139"/>
      <c r="H19" s="139"/>
      <c r="I19" s="139"/>
      <c r="J19" s="139"/>
      <c r="K19" s="139"/>
      <c r="L19" s="139"/>
      <c r="M19" s="139"/>
      <c r="N19" s="139"/>
      <c r="O19" s="139"/>
    </row>
    <row r="20" spans="1:15" ht="19.350000000000001" customHeight="1">
      <c r="B20" s="139" t="s">
        <v>9</v>
      </c>
      <c r="C20" s="139"/>
      <c r="D20" s="139"/>
      <c r="E20" s="139"/>
      <c r="F20" s="139"/>
      <c r="G20" s="139"/>
      <c r="H20" s="139"/>
      <c r="I20" s="139"/>
      <c r="J20" s="139"/>
      <c r="K20" s="139"/>
      <c r="L20" s="139"/>
      <c r="M20" s="139"/>
      <c r="N20" s="139"/>
      <c r="O20" s="139"/>
    </row>
    <row r="21" spans="1:15" ht="19.350000000000001" customHeight="1">
      <c r="B21" s="139" t="s">
        <v>10</v>
      </c>
      <c r="C21" s="139"/>
      <c r="D21" s="139"/>
      <c r="E21" s="139"/>
      <c r="F21" s="139"/>
      <c r="G21" s="139"/>
      <c r="H21" s="139"/>
      <c r="I21" s="139"/>
      <c r="J21" s="139"/>
      <c r="K21" s="139"/>
      <c r="L21" s="139"/>
      <c r="M21" s="139"/>
      <c r="N21" s="139"/>
      <c r="O21" s="139"/>
    </row>
    <row r="22" spans="1:15" ht="18.75" customHeight="1">
      <c r="B22" s="14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</row>
    <row r="23" spans="1:15" ht="18.75" customHeight="1">
      <c r="B23" s="14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</row>
    <row r="24" spans="1:15" ht="18.75" customHeight="1">
      <c r="B24" s="14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</row>
    <row r="25" spans="1:15" ht="18.75" customHeight="1">
      <c r="B25" s="14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</row>
    <row r="26" spans="1:15" ht="18.75" customHeight="1">
      <c r="B26" s="14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</row>
    <row r="27" spans="1:15" ht="18.75" customHeight="1">
      <c r="B27" s="14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</row>
    <row r="28" spans="1:15" ht="18.75" customHeight="1">
      <c r="B28" s="14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</row>
    <row r="29" spans="1:15" ht="19.350000000000001" customHeight="1">
      <c r="B29" s="139" t="s">
        <v>11</v>
      </c>
      <c r="C29" s="139"/>
      <c r="D29" s="139"/>
      <c r="E29" s="139"/>
      <c r="F29" s="139"/>
      <c r="G29" s="139"/>
      <c r="H29" s="139"/>
      <c r="I29" s="139"/>
      <c r="J29" s="139"/>
      <c r="K29" s="139"/>
      <c r="L29" s="139"/>
      <c r="M29" s="139"/>
      <c r="N29" s="139"/>
      <c r="O29" s="16"/>
    </row>
    <row r="30" spans="1:15" ht="18.75" customHeight="1">
      <c r="B30" s="14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6"/>
    </row>
    <row r="31" spans="1:15" ht="15.6" customHeight="1">
      <c r="B31" s="14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</row>
    <row r="32" spans="1:15" ht="15" customHeight="1">
      <c r="A32" s="140" t="s">
        <v>12</v>
      </c>
      <c r="B32" s="140"/>
      <c r="C32" s="140"/>
      <c r="D32" s="140"/>
      <c r="E32" s="140"/>
      <c r="F32" s="140"/>
      <c r="G32" s="140"/>
      <c r="H32" s="140"/>
      <c r="I32" s="17"/>
      <c r="J32" s="17"/>
      <c r="K32" s="17"/>
      <c r="L32" s="17"/>
      <c r="M32" s="17"/>
      <c r="N32" s="17"/>
    </row>
    <row r="33" spans="1:16" ht="15" customHeight="1">
      <c r="A33" s="140" t="s">
        <v>13</v>
      </c>
      <c r="B33" s="140"/>
      <c r="C33" s="140"/>
      <c r="D33" s="140"/>
      <c r="E33" s="140"/>
      <c r="F33" s="140"/>
      <c r="G33" s="140"/>
      <c r="H33" s="140"/>
      <c r="I33" s="17"/>
      <c r="J33" s="17"/>
      <c r="K33" s="17"/>
      <c r="L33" s="17"/>
      <c r="M33" s="17"/>
      <c r="N33" s="17"/>
    </row>
    <row r="34" spans="1:16" ht="15" customHeight="1">
      <c r="A34" s="140" t="s">
        <v>14</v>
      </c>
      <c r="B34" s="140"/>
      <c r="C34" s="140"/>
      <c r="D34" s="140"/>
      <c r="E34" s="140"/>
      <c r="F34" s="140"/>
      <c r="G34" s="140"/>
      <c r="H34" s="140"/>
      <c r="I34" s="17"/>
      <c r="J34" s="17"/>
      <c r="K34" s="17"/>
      <c r="L34" s="17"/>
      <c r="M34" s="17"/>
      <c r="N34" s="17"/>
    </row>
    <row r="35" spans="1:16" ht="12.75" customHeight="1">
      <c r="A35" s="141"/>
      <c r="B35" s="141"/>
      <c r="C35" s="141"/>
      <c r="D35" s="141"/>
      <c r="E35" s="141"/>
      <c r="F35" s="141"/>
      <c r="G35" s="141"/>
      <c r="H35" s="141"/>
      <c r="I35" s="18"/>
      <c r="J35" s="18"/>
      <c r="K35" s="18"/>
      <c r="L35" s="18"/>
      <c r="M35" s="18"/>
      <c r="N35" s="18"/>
    </row>
    <row r="36" spans="1:16" ht="27.2" customHeight="1">
      <c r="A36" s="142"/>
      <c r="B36" s="143" t="s">
        <v>15</v>
      </c>
      <c r="C36" s="144" t="s">
        <v>16</v>
      </c>
      <c r="D36" s="145" t="s">
        <v>17</v>
      </c>
      <c r="E36" s="145"/>
      <c r="F36" s="145"/>
      <c r="G36" s="144" t="s">
        <v>18</v>
      </c>
      <c r="H36" s="145" t="s">
        <v>19</v>
      </c>
      <c r="I36" s="145"/>
      <c r="J36" s="145"/>
      <c r="K36" s="145" t="s">
        <v>20</v>
      </c>
      <c r="L36" s="145"/>
      <c r="M36" s="145"/>
      <c r="N36" s="145"/>
      <c r="O36" s="146" t="s">
        <v>21</v>
      </c>
    </row>
    <row r="37" spans="1:16" ht="28.9" customHeight="1">
      <c r="A37" s="142"/>
      <c r="B37" s="143"/>
      <c r="C37" s="144"/>
      <c r="D37" s="19" t="s">
        <v>22</v>
      </c>
      <c r="E37" s="19" t="s">
        <v>23</v>
      </c>
      <c r="F37" s="19" t="s">
        <v>24</v>
      </c>
      <c r="G37" s="144"/>
      <c r="H37" s="19" t="s">
        <v>25</v>
      </c>
      <c r="I37" s="19" t="s">
        <v>26</v>
      </c>
      <c r="J37" s="19" t="s">
        <v>27</v>
      </c>
      <c r="K37" s="19" t="s">
        <v>28</v>
      </c>
      <c r="L37" s="19" t="s">
        <v>29</v>
      </c>
      <c r="M37" s="19" t="s">
        <v>30</v>
      </c>
      <c r="N37" s="19" t="s">
        <v>31</v>
      </c>
      <c r="O37" s="146"/>
    </row>
    <row r="38" spans="1:16" ht="24.6" customHeight="1">
      <c r="A38" s="142" t="s">
        <v>32</v>
      </c>
      <c r="B38" s="142"/>
      <c r="C38" s="142"/>
      <c r="D38" s="142"/>
      <c r="E38" s="142"/>
      <c r="F38" s="142"/>
      <c r="G38" s="142"/>
      <c r="H38" s="142"/>
      <c r="I38" s="142"/>
      <c r="J38" s="142"/>
      <c r="K38" s="142"/>
      <c r="L38" s="142"/>
      <c r="M38" s="142"/>
      <c r="N38" s="142"/>
      <c r="O38" s="142"/>
    </row>
    <row r="39" spans="1:16" ht="15.75" customHeight="1">
      <c r="A39" s="20">
        <v>1</v>
      </c>
      <c r="B39" s="21" t="s">
        <v>33</v>
      </c>
      <c r="C39" s="22">
        <v>150</v>
      </c>
      <c r="D39" s="23">
        <v>7.48</v>
      </c>
      <c r="E39" s="23">
        <v>6.68</v>
      </c>
      <c r="F39" s="23">
        <v>22.29</v>
      </c>
      <c r="G39" s="23">
        <v>179.03</v>
      </c>
      <c r="H39" s="23">
        <v>0.32</v>
      </c>
      <c r="I39" s="23">
        <v>5.8000000000000003E-2</v>
      </c>
      <c r="J39" s="23">
        <v>60.97</v>
      </c>
      <c r="K39" s="23">
        <v>26.225999999999999</v>
      </c>
      <c r="L39" s="23">
        <v>22.35</v>
      </c>
      <c r="M39" s="23">
        <v>75.09</v>
      </c>
      <c r="N39" s="23">
        <v>1.35</v>
      </c>
      <c r="O39" s="24">
        <v>222</v>
      </c>
    </row>
    <row r="40" spans="1:16" s="10" customFormat="1" ht="62.25" customHeight="1">
      <c r="A40" s="25">
        <v>2</v>
      </c>
      <c r="B40" s="26" t="s">
        <v>34</v>
      </c>
      <c r="C40" s="22">
        <v>50</v>
      </c>
      <c r="D40" s="23">
        <v>0.6</v>
      </c>
      <c r="E40" s="23">
        <v>0.1</v>
      </c>
      <c r="F40" s="23">
        <v>0.8</v>
      </c>
      <c r="G40" s="23">
        <v>8</v>
      </c>
      <c r="H40" s="27">
        <v>5.6</v>
      </c>
      <c r="I40" s="27">
        <v>1.3</v>
      </c>
      <c r="J40" s="27">
        <v>2.8</v>
      </c>
      <c r="K40" s="27">
        <v>0.7</v>
      </c>
      <c r="L40" s="27">
        <v>2.5</v>
      </c>
      <c r="M40" s="27">
        <v>1.6</v>
      </c>
      <c r="N40" s="27">
        <v>2.5</v>
      </c>
      <c r="O40" s="28" t="s">
        <v>35</v>
      </c>
      <c r="P40" s="29"/>
    </row>
    <row r="41" spans="1:16" ht="17.45" customHeight="1">
      <c r="A41" s="20">
        <v>3</v>
      </c>
      <c r="B41" s="26" t="s">
        <v>36</v>
      </c>
      <c r="C41" s="30">
        <v>30</v>
      </c>
      <c r="D41" s="30">
        <v>2.4500000000000002</v>
      </c>
      <c r="E41" s="30">
        <v>7.55</v>
      </c>
      <c r="F41" s="30">
        <v>14.62</v>
      </c>
      <c r="G41" s="30">
        <v>136</v>
      </c>
      <c r="H41" s="31">
        <v>0</v>
      </c>
      <c r="I41" s="31">
        <v>0.05</v>
      </c>
      <c r="J41" s="31">
        <v>40</v>
      </c>
      <c r="K41" s="31">
        <v>9.3000000000000007</v>
      </c>
      <c r="L41" s="31">
        <v>9.9</v>
      </c>
      <c r="M41" s="31">
        <v>29.1</v>
      </c>
      <c r="N41" s="31">
        <v>0.62</v>
      </c>
      <c r="O41" s="24">
        <v>1</v>
      </c>
    </row>
    <row r="42" spans="1:16" ht="17.45" customHeight="1">
      <c r="A42" s="20">
        <v>4</v>
      </c>
      <c r="B42" s="32" t="s">
        <v>37</v>
      </c>
      <c r="C42" s="30">
        <v>5</v>
      </c>
      <c r="D42" s="30">
        <v>0</v>
      </c>
      <c r="E42" s="30">
        <v>4.0999999999999996</v>
      </c>
      <c r="F42" s="30">
        <v>0</v>
      </c>
      <c r="G42" s="30">
        <v>37.4</v>
      </c>
      <c r="H42" s="31">
        <v>0</v>
      </c>
      <c r="I42" s="31">
        <v>0.3</v>
      </c>
      <c r="J42" s="31">
        <v>3.6</v>
      </c>
      <c r="K42" s="31">
        <v>0.1</v>
      </c>
      <c r="L42" s="31">
        <v>0</v>
      </c>
      <c r="M42" s="31">
        <v>0.1</v>
      </c>
      <c r="N42" s="31">
        <v>0.1</v>
      </c>
      <c r="O42" s="24">
        <v>6</v>
      </c>
    </row>
    <row r="43" spans="1:16" ht="15.75" customHeight="1">
      <c r="A43" s="20">
        <v>5</v>
      </c>
      <c r="B43" s="33" t="s">
        <v>38</v>
      </c>
      <c r="C43" s="31">
        <v>180</v>
      </c>
      <c r="D43" s="31">
        <v>0.2</v>
      </c>
      <c r="E43" s="31">
        <v>0</v>
      </c>
      <c r="F43" s="31">
        <v>12.6</v>
      </c>
      <c r="G43" s="31">
        <v>50.4</v>
      </c>
      <c r="H43" s="30">
        <v>2.8000000000000001E-2</v>
      </c>
      <c r="I43" s="30">
        <v>0</v>
      </c>
      <c r="J43" s="30">
        <v>0</v>
      </c>
      <c r="K43" s="30">
        <v>9.4700000000000006</v>
      </c>
      <c r="L43" s="30">
        <v>1.23</v>
      </c>
      <c r="M43" s="30">
        <v>2.37</v>
      </c>
      <c r="N43" s="30">
        <v>0.27</v>
      </c>
      <c r="O43" s="24">
        <v>411</v>
      </c>
    </row>
    <row r="44" spans="1:16" ht="15.75" customHeight="1">
      <c r="A44" s="20"/>
      <c r="B44" s="34" t="s">
        <v>39</v>
      </c>
      <c r="C44" s="35">
        <f t="shared" ref="C44:N44" si="0">SUM(C39:C43)</f>
        <v>415</v>
      </c>
      <c r="D44" s="35">
        <f t="shared" si="0"/>
        <v>10.73</v>
      </c>
      <c r="E44" s="35">
        <f t="shared" si="0"/>
        <v>18.43</v>
      </c>
      <c r="F44" s="35">
        <f t="shared" si="0"/>
        <v>50.31</v>
      </c>
      <c r="G44" s="35">
        <f t="shared" si="0"/>
        <v>410.82999999999993</v>
      </c>
      <c r="H44" s="35">
        <f t="shared" si="0"/>
        <v>5.9479999999999995</v>
      </c>
      <c r="I44" s="35">
        <f t="shared" si="0"/>
        <v>1.7080000000000002</v>
      </c>
      <c r="J44" s="35">
        <f t="shared" si="0"/>
        <v>107.36999999999999</v>
      </c>
      <c r="K44" s="35">
        <f t="shared" si="0"/>
        <v>45.795999999999999</v>
      </c>
      <c r="L44" s="35">
        <f t="shared" si="0"/>
        <v>35.979999999999997</v>
      </c>
      <c r="M44" s="35">
        <f t="shared" si="0"/>
        <v>108.25999999999999</v>
      </c>
      <c r="N44" s="35">
        <f t="shared" si="0"/>
        <v>4.84</v>
      </c>
      <c r="O44" s="24"/>
    </row>
    <row r="45" spans="1:16" ht="23.45" customHeight="1">
      <c r="A45" s="142" t="s">
        <v>40</v>
      </c>
      <c r="B45" s="142"/>
      <c r="C45" s="142"/>
      <c r="D45" s="142"/>
      <c r="E45" s="142"/>
      <c r="F45" s="142"/>
      <c r="G45" s="142"/>
      <c r="H45" s="142"/>
      <c r="I45" s="142"/>
      <c r="J45" s="142"/>
      <c r="K45" s="142"/>
      <c r="L45" s="142"/>
      <c r="M45" s="142"/>
      <c r="N45" s="142"/>
      <c r="O45" s="142"/>
    </row>
    <row r="46" spans="1:16" ht="31.5" customHeight="1">
      <c r="A46" s="20">
        <v>1</v>
      </c>
      <c r="B46" s="26" t="s">
        <v>41</v>
      </c>
      <c r="C46" s="30">
        <v>100</v>
      </c>
      <c r="D46" s="36">
        <v>0.04</v>
      </c>
      <c r="E46" s="36">
        <v>0.04</v>
      </c>
      <c r="F46" s="30">
        <v>9.8000000000000007</v>
      </c>
      <c r="G46" s="30">
        <v>44</v>
      </c>
      <c r="H46" s="30">
        <v>10</v>
      </c>
      <c r="I46" s="30">
        <v>3.15E-2</v>
      </c>
      <c r="J46" s="30">
        <v>0</v>
      </c>
      <c r="K46" s="30">
        <v>16</v>
      </c>
      <c r="L46" s="30">
        <v>9</v>
      </c>
      <c r="M46" s="30">
        <v>11</v>
      </c>
      <c r="N46" s="30">
        <v>2.2000000000000002</v>
      </c>
      <c r="O46" s="24">
        <v>386</v>
      </c>
    </row>
    <row r="47" spans="1:16" ht="15.75" customHeight="1">
      <c r="A47" s="20"/>
      <c r="B47" s="37" t="s">
        <v>39</v>
      </c>
      <c r="C47" s="38">
        <f t="shared" ref="C47:N47" si="1">SUM(C46:C46)</f>
        <v>100</v>
      </c>
      <c r="D47" s="38">
        <f t="shared" si="1"/>
        <v>0.04</v>
      </c>
      <c r="E47" s="38">
        <f t="shared" si="1"/>
        <v>0.04</v>
      </c>
      <c r="F47" s="38">
        <f t="shared" si="1"/>
        <v>9.8000000000000007</v>
      </c>
      <c r="G47" s="38">
        <f t="shared" si="1"/>
        <v>44</v>
      </c>
      <c r="H47" s="38">
        <f t="shared" si="1"/>
        <v>10</v>
      </c>
      <c r="I47" s="38">
        <f t="shared" si="1"/>
        <v>3.15E-2</v>
      </c>
      <c r="J47" s="38">
        <f t="shared" si="1"/>
        <v>0</v>
      </c>
      <c r="K47" s="38">
        <f t="shared" si="1"/>
        <v>16</v>
      </c>
      <c r="L47" s="38">
        <f t="shared" si="1"/>
        <v>9</v>
      </c>
      <c r="M47" s="38">
        <f t="shared" si="1"/>
        <v>11</v>
      </c>
      <c r="N47" s="38">
        <f t="shared" si="1"/>
        <v>2.2000000000000002</v>
      </c>
      <c r="O47" s="24"/>
    </row>
    <row r="48" spans="1:16" ht="13.35" customHeight="1">
      <c r="A48" s="142" t="s">
        <v>42</v>
      </c>
      <c r="B48" s="142"/>
      <c r="C48" s="142"/>
      <c r="D48" s="142"/>
      <c r="E48" s="142"/>
      <c r="F48" s="142"/>
      <c r="G48" s="142"/>
      <c r="H48" s="142"/>
      <c r="I48" s="142"/>
      <c r="J48" s="142"/>
      <c r="K48" s="142"/>
      <c r="L48" s="142"/>
      <c r="M48" s="142"/>
      <c r="N48" s="142"/>
      <c r="O48" s="142"/>
    </row>
    <row r="49" spans="1:15" ht="11.45" customHeight="1">
      <c r="A49" s="142"/>
      <c r="B49" s="142"/>
      <c r="C49" s="142"/>
      <c r="D49" s="142"/>
      <c r="E49" s="142"/>
      <c r="F49" s="142"/>
      <c r="G49" s="142"/>
      <c r="H49" s="142"/>
      <c r="I49" s="142"/>
      <c r="J49" s="142"/>
      <c r="K49" s="142"/>
      <c r="L49" s="142"/>
      <c r="M49" s="142"/>
      <c r="N49" s="142"/>
      <c r="O49" s="142"/>
    </row>
    <row r="50" spans="1:15" ht="17.45" customHeight="1">
      <c r="A50" s="20">
        <v>1</v>
      </c>
      <c r="B50" s="26" t="s">
        <v>43</v>
      </c>
      <c r="C50" s="22">
        <v>180</v>
      </c>
      <c r="D50" s="22">
        <v>6.8</v>
      </c>
      <c r="E50" s="22">
        <v>5.2</v>
      </c>
      <c r="F50" s="22">
        <v>7.7</v>
      </c>
      <c r="G50" s="22">
        <v>103.9</v>
      </c>
      <c r="H50" s="27">
        <v>9.8000000000000007</v>
      </c>
      <c r="I50" s="27">
        <v>2.4</v>
      </c>
      <c r="J50" s="27">
        <v>80</v>
      </c>
      <c r="K50" s="27">
        <v>3.3</v>
      </c>
      <c r="L50" s="27">
        <v>5.8</v>
      </c>
      <c r="M50" s="27">
        <v>11</v>
      </c>
      <c r="N50" s="27">
        <v>10</v>
      </c>
      <c r="O50" s="28">
        <v>63</v>
      </c>
    </row>
    <row r="51" spans="1:15" ht="17.100000000000001" customHeight="1">
      <c r="A51" s="20">
        <v>2</v>
      </c>
      <c r="B51" s="21" t="s">
        <v>44</v>
      </c>
      <c r="C51" s="22">
        <v>70</v>
      </c>
      <c r="D51" s="22">
        <v>9.1</v>
      </c>
      <c r="E51" s="22">
        <v>24.5</v>
      </c>
      <c r="F51" s="22">
        <v>0</v>
      </c>
      <c r="G51" s="22">
        <v>256.89999999999998</v>
      </c>
      <c r="H51" s="30">
        <v>0.5</v>
      </c>
      <c r="I51" s="30">
        <v>2.8000000000000001E-2</v>
      </c>
      <c r="J51" s="30">
        <v>13.3</v>
      </c>
      <c r="K51" s="30">
        <v>24.3</v>
      </c>
      <c r="L51" s="30">
        <v>22.67</v>
      </c>
      <c r="M51" s="30">
        <v>103.5</v>
      </c>
      <c r="N51" s="30">
        <v>0.96</v>
      </c>
      <c r="O51" s="24">
        <v>293</v>
      </c>
    </row>
    <row r="52" spans="1:15" ht="15.75" customHeight="1">
      <c r="A52" s="20">
        <v>3</v>
      </c>
      <c r="B52" s="39" t="s">
        <v>45</v>
      </c>
      <c r="C52" s="30">
        <v>130</v>
      </c>
      <c r="D52" s="22">
        <v>4.9000000000000004</v>
      </c>
      <c r="E52" s="22">
        <v>0.5</v>
      </c>
      <c r="F52" s="22">
        <v>26.9</v>
      </c>
      <c r="G52" s="22">
        <v>136.5</v>
      </c>
      <c r="H52" s="31">
        <v>0</v>
      </c>
      <c r="I52" s="31">
        <v>9.2299999999999993E-2</v>
      </c>
      <c r="J52" s="31">
        <v>21</v>
      </c>
      <c r="K52" s="31">
        <v>39.229999999999997</v>
      </c>
      <c r="L52" s="31">
        <v>23.745999999999999</v>
      </c>
      <c r="M52" s="31">
        <v>164.4</v>
      </c>
      <c r="N52" s="31">
        <v>0.86499999999999999</v>
      </c>
      <c r="O52" s="40">
        <v>330</v>
      </c>
    </row>
    <row r="53" spans="1:15" ht="16.350000000000001" customHeight="1">
      <c r="A53" s="20">
        <v>4</v>
      </c>
      <c r="B53" s="26" t="s">
        <v>36</v>
      </c>
      <c r="C53" s="30">
        <v>30</v>
      </c>
      <c r="D53" s="30">
        <v>2.4500000000000002</v>
      </c>
      <c r="E53" s="30">
        <v>7.55</v>
      </c>
      <c r="F53" s="30">
        <v>14.62</v>
      </c>
      <c r="G53" s="30">
        <v>136</v>
      </c>
      <c r="H53" s="31">
        <v>0</v>
      </c>
      <c r="I53" s="31">
        <v>0.05</v>
      </c>
      <c r="J53" s="31">
        <v>40</v>
      </c>
      <c r="K53" s="31">
        <v>9.3000000000000007</v>
      </c>
      <c r="L53" s="31">
        <v>9.9</v>
      </c>
      <c r="M53" s="31">
        <v>29.1</v>
      </c>
      <c r="N53" s="31">
        <v>0.62</v>
      </c>
      <c r="O53" s="24">
        <v>1</v>
      </c>
    </row>
    <row r="54" spans="1:15" ht="17.45" customHeight="1">
      <c r="A54" s="20">
        <v>5</v>
      </c>
      <c r="B54" s="26" t="s">
        <v>46</v>
      </c>
      <c r="C54" s="30">
        <v>30</v>
      </c>
      <c r="D54" s="22">
        <v>2.2000000000000002</v>
      </c>
      <c r="E54" s="22">
        <v>0.4</v>
      </c>
      <c r="F54" s="22">
        <v>10.9</v>
      </c>
      <c r="G54" s="22">
        <v>56.1</v>
      </c>
      <c r="H54" s="41">
        <v>0</v>
      </c>
      <c r="I54" s="41">
        <v>0.06</v>
      </c>
      <c r="J54" s="41">
        <v>0</v>
      </c>
      <c r="K54" s="41">
        <v>10.5</v>
      </c>
      <c r="L54" s="41">
        <v>14.1</v>
      </c>
      <c r="M54" s="41">
        <v>47.4</v>
      </c>
      <c r="N54" s="41">
        <v>1.17</v>
      </c>
      <c r="O54" s="42" t="s">
        <v>35</v>
      </c>
    </row>
    <row r="55" spans="1:15" ht="15.75" customHeight="1">
      <c r="A55" s="20">
        <v>6</v>
      </c>
      <c r="B55" s="43" t="s">
        <v>47</v>
      </c>
      <c r="C55" s="30">
        <v>180</v>
      </c>
      <c r="D55" s="22">
        <v>0.9</v>
      </c>
      <c r="E55" s="22">
        <v>0</v>
      </c>
      <c r="F55" s="22">
        <v>18.18</v>
      </c>
      <c r="G55" s="22">
        <v>76</v>
      </c>
      <c r="H55" s="30">
        <v>3.6</v>
      </c>
      <c r="I55" s="30">
        <v>0.02</v>
      </c>
      <c r="J55" s="30">
        <v>0</v>
      </c>
      <c r="K55" s="30">
        <v>12.6</v>
      </c>
      <c r="L55" s="30">
        <v>7.2</v>
      </c>
      <c r="M55" s="30">
        <v>12.6</v>
      </c>
      <c r="N55" s="30">
        <v>2.52</v>
      </c>
      <c r="O55" s="28">
        <v>418</v>
      </c>
    </row>
    <row r="56" spans="1:15" ht="15.75" customHeight="1">
      <c r="A56" s="20"/>
      <c r="B56" s="37" t="s">
        <v>39</v>
      </c>
      <c r="C56" s="38">
        <f t="shared" ref="C56:N56" si="2">SUM(C50:C55)</f>
        <v>620</v>
      </c>
      <c r="D56" s="38">
        <f t="shared" si="2"/>
        <v>26.349999999999994</v>
      </c>
      <c r="E56" s="38">
        <f t="shared" si="2"/>
        <v>38.15</v>
      </c>
      <c r="F56" s="38">
        <f t="shared" si="2"/>
        <v>78.3</v>
      </c>
      <c r="G56" s="38">
        <f t="shared" si="2"/>
        <v>765.4</v>
      </c>
      <c r="H56" s="38">
        <f t="shared" si="2"/>
        <v>13.9</v>
      </c>
      <c r="I56" s="38">
        <f t="shared" si="2"/>
        <v>2.6502999999999997</v>
      </c>
      <c r="J56" s="38">
        <f t="shared" si="2"/>
        <v>154.30000000000001</v>
      </c>
      <c r="K56" s="38">
        <f t="shared" si="2"/>
        <v>99.22999999999999</v>
      </c>
      <c r="L56" s="38">
        <f t="shared" si="2"/>
        <v>83.415999999999997</v>
      </c>
      <c r="M56" s="38">
        <f t="shared" si="2"/>
        <v>368</v>
      </c>
      <c r="N56" s="38">
        <f t="shared" si="2"/>
        <v>16.135000000000002</v>
      </c>
      <c r="O56" s="24"/>
    </row>
    <row r="57" spans="1:15" ht="12.6" customHeight="1">
      <c r="A57" s="142" t="s">
        <v>48</v>
      </c>
      <c r="B57" s="142"/>
      <c r="C57" s="142"/>
      <c r="D57" s="142"/>
      <c r="E57" s="142"/>
      <c r="F57" s="142"/>
      <c r="G57" s="142"/>
      <c r="H57" s="142"/>
      <c r="I57" s="142"/>
      <c r="J57" s="142"/>
      <c r="K57" s="142"/>
      <c r="L57" s="142"/>
      <c r="M57" s="142"/>
      <c r="N57" s="142"/>
      <c r="O57" s="142"/>
    </row>
    <row r="58" spans="1:15" ht="7.15" customHeight="1">
      <c r="A58" s="142"/>
      <c r="B58" s="142"/>
      <c r="C58" s="142"/>
      <c r="D58" s="142"/>
      <c r="E58" s="142"/>
      <c r="F58" s="142"/>
      <c r="G58" s="142"/>
      <c r="H58" s="142"/>
      <c r="I58" s="142"/>
      <c r="J58" s="142"/>
      <c r="K58" s="142"/>
      <c r="L58" s="142"/>
      <c r="M58" s="142"/>
      <c r="N58" s="142"/>
      <c r="O58" s="142"/>
    </row>
    <row r="59" spans="1:15" ht="6.6" customHeight="1">
      <c r="A59" s="142"/>
      <c r="B59" s="142"/>
      <c r="C59" s="142"/>
      <c r="D59" s="142"/>
      <c r="E59" s="142"/>
      <c r="F59" s="142"/>
      <c r="G59" s="142"/>
      <c r="H59" s="142"/>
      <c r="I59" s="142"/>
      <c r="J59" s="142"/>
      <c r="K59" s="142"/>
      <c r="L59" s="142"/>
      <c r="M59" s="142"/>
      <c r="N59" s="142"/>
      <c r="O59" s="142"/>
    </row>
    <row r="60" spans="1:15" ht="17.100000000000001" customHeight="1">
      <c r="A60" s="44">
        <v>1</v>
      </c>
      <c r="B60" s="33" t="s">
        <v>49</v>
      </c>
      <c r="C60" s="22" t="s">
        <v>50</v>
      </c>
      <c r="D60" s="22">
        <v>7.1</v>
      </c>
      <c r="E60" s="22">
        <v>3.7</v>
      </c>
      <c r="F60" s="22">
        <v>9.6</v>
      </c>
      <c r="G60" s="22">
        <v>100.5</v>
      </c>
      <c r="H60" s="30">
        <v>0.27</v>
      </c>
      <c r="I60" s="30">
        <v>5.6000000000000001E-2</v>
      </c>
      <c r="J60" s="30">
        <v>46.43</v>
      </c>
      <c r="K60" s="30">
        <v>141.68</v>
      </c>
      <c r="L60" s="30">
        <v>22.08</v>
      </c>
      <c r="M60" s="30">
        <v>193.6</v>
      </c>
      <c r="N60" s="30">
        <v>0.63</v>
      </c>
      <c r="O60" s="24">
        <v>245</v>
      </c>
    </row>
    <row r="61" spans="1:15" ht="30.2" customHeight="1">
      <c r="A61" s="20">
        <v>2</v>
      </c>
      <c r="B61" s="26" t="s">
        <v>51</v>
      </c>
      <c r="C61" s="30">
        <v>180</v>
      </c>
      <c r="D61" s="30">
        <v>0.2</v>
      </c>
      <c r="E61" s="30">
        <v>0.2</v>
      </c>
      <c r="F61" s="30">
        <v>42.7</v>
      </c>
      <c r="G61" s="31">
        <v>174.6</v>
      </c>
      <c r="H61" s="31">
        <v>3</v>
      </c>
      <c r="I61" s="31">
        <v>0</v>
      </c>
      <c r="J61" s="31">
        <v>0</v>
      </c>
      <c r="K61" s="31">
        <v>1.1000000000000001</v>
      </c>
      <c r="L61" s="31">
        <v>0.9</v>
      </c>
      <c r="M61" s="31">
        <v>0.7</v>
      </c>
      <c r="N61" s="31">
        <v>3</v>
      </c>
      <c r="O61" s="28">
        <v>354</v>
      </c>
    </row>
    <row r="62" spans="1:15" ht="15.75" customHeight="1">
      <c r="A62" s="20"/>
      <c r="B62" s="37" t="s">
        <v>39</v>
      </c>
      <c r="C62" s="38">
        <v>220</v>
      </c>
      <c r="D62" s="38">
        <f t="shared" ref="D62:N62" si="3">SUM(D60:D61)</f>
        <v>7.3</v>
      </c>
      <c r="E62" s="38">
        <f t="shared" si="3"/>
        <v>3.9000000000000004</v>
      </c>
      <c r="F62" s="38">
        <f t="shared" si="3"/>
        <v>52.300000000000004</v>
      </c>
      <c r="G62" s="38">
        <f t="shared" si="3"/>
        <v>275.10000000000002</v>
      </c>
      <c r="H62" s="38">
        <f t="shared" si="3"/>
        <v>3.27</v>
      </c>
      <c r="I62" s="38">
        <f t="shared" si="3"/>
        <v>5.6000000000000001E-2</v>
      </c>
      <c r="J62" s="38">
        <f t="shared" si="3"/>
        <v>46.43</v>
      </c>
      <c r="K62" s="38">
        <f t="shared" si="3"/>
        <v>142.78</v>
      </c>
      <c r="L62" s="38">
        <f t="shared" si="3"/>
        <v>22.979999999999997</v>
      </c>
      <c r="M62" s="38">
        <f t="shared" si="3"/>
        <v>194.29999999999998</v>
      </c>
      <c r="N62" s="38">
        <f t="shared" si="3"/>
        <v>3.63</v>
      </c>
      <c r="O62" s="28"/>
    </row>
    <row r="63" spans="1:15" ht="15.75" customHeight="1">
      <c r="A63" s="20"/>
      <c r="B63" s="37" t="s">
        <v>52</v>
      </c>
      <c r="C63" s="38">
        <f t="shared" ref="C63:N63" si="4">SUM(C44+C47+C56+C62)</f>
        <v>1355</v>
      </c>
      <c r="D63" s="38">
        <f t="shared" si="4"/>
        <v>44.419999999999987</v>
      </c>
      <c r="E63" s="38">
        <f t="shared" si="4"/>
        <v>60.519999999999996</v>
      </c>
      <c r="F63" s="38">
        <f t="shared" si="4"/>
        <v>190.71</v>
      </c>
      <c r="G63" s="38">
        <f t="shared" si="4"/>
        <v>1495.33</v>
      </c>
      <c r="H63" s="38">
        <f t="shared" si="4"/>
        <v>33.118000000000002</v>
      </c>
      <c r="I63" s="38">
        <f t="shared" si="4"/>
        <v>4.4458000000000002</v>
      </c>
      <c r="J63" s="38">
        <f t="shared" si="4"/>
        <v>308.10000000000002</v>
      </c>
      <c r="K63" s="38">
        <f t="shared" si="4"/>
        <v>303.80599999999998</v>
      </c>
      <c r="L63" s="38">
        <f t="shared" si="4"/>
        <v>151.37599999999998</v>
      </c>
      <c r="M63" s="38">
        <f t="shared" si="4"/>
        <v>681.56</v>
      </c>
      <c r="N63" s="38">
        <f t="shared" si="4"/>
        <v>26.805</v>
      </c>
      <c r="O63" s="24"/>
    </row>
    <row r="64" spans="1:15" ht="15.75" customHeight="1">
      <c r="A64" s="20"/>
      <c r="B64" s="37"/>
      <c r="C64" s="38"/>
      <c r="D64" s="38"/>
      <c r="E64" s="38"/>
      <c r="F64" s="38"/>
      <c r="G64" s="38"/>
      <c r="H64" s="38"/>
      <c r="I64" s="38"/>
      <c r="J64" s="38"/>
      <c r="K64" s="38"/>
      <c r="L64" s="38"/>
      <c r="M64" s="38"/>
      <c r="N64" s="38"/>
      <c r="O64" s="24"/>
    </row>
    <row r="65" spans="1:15" ht="26.45" customHeight="1">
      <c r="A65" s="140" t="s">
        <v>53</v>
      </c>
      <c r="B65" s="140"/>
      <c r="C65" s="140"/>
      <c r="D65" s="140"/>
      <c r="E65" s="140"/>
      <c r="F65" s="140"/>
      <c r="G65" s="140"/>
      <c r="H65" s="140"/>
      <c r="I65" s="17"/>
      <c r="J65" s="17"/>
      <c r="K65" s="17"/>
      <c r="L65" s="17"/>
      <c r="M65" s="17"/>
      <c r="N65" s="17"/>
    </row>
    <row r="66" spans="1:15" ht="12.75" customHeight="1">
      <c r="A66" s="140" t="s">
        <v>13</v>
      </c>
      <c r="B66" s="140"/>
      <c r="C66" s="140"/>
      <c r="D66" s="140"/>
      <c r="E66" s="140"/>
      <c r="F66" s="140"/>
      <c r="G66" s="140"/>
      <c r="H66" s="140"/>
      <c r="I66" s="17"/>
      <c r="J66" s="17"/>
      <c r="K66" s="17"/>
      <c r="L66" s="17"/>
      <c r="M66" s="17"/>
      <c r="N66" s="17"/>
    </row>
    <row r="67" spans="1:15" ht="12.75" customHeight="1">
      <c r="A67" s="140" t="s">
        <v>14</v>
      </c>
      <c r="B67" s="140"/>
      <c r="C67" s="140"/>
      <c r="D67" s="140"/>
      <c r="E67" s="140"/>
      <c r="F67" s="140"/>
      <c r="G67" s="140"/>
      <c r="H67" s="140"/>
      <c r="I67" s="17"/>
      <c r="J67" s="17"/>
      <c r="K67" s="17"/>
      <c r="L67" s="17"/>
      <c r="M67" s="17"/>
      <c r="N67" s="17"/>
    </row>
    <row r="68" spans="1:15" ht="6" customHeight="1">
      <c r="A68" s="141"/>
      <c r="B68" s="141"/>
      <c r="C68" s="141"/>
      <c r="D68" s="141"/>
      <c r="E68" s="141"/>
      <c r="F68" s="141"/>
      <c r="G68" s="141"/>
      <c r="H68" s="141"/>
      <c r="I68" s="18"/>
      <c r="J68" s="18"/>
      <c r="K68" s="18"/>
      <c r="L68" s="18"/>
      <c r="M68" s="18"/>
      <c r="N68" s="18"/>
    </row>
    <row r="69" spans="1:15" ht="27.2" customHeight="1">
      <c r="A69" s="142"/>
      <c r="B69" s="143" t="s">
        <v>15</v>
      </c>
      <c r="C69" s="144" t="s">
        <v>16</v>
      </c>
      <c r="D69" s="145" t="s">
        <v>17</v>
      </c>
      <c r="E69" s="145"/>
      <c r="F69" s="145"/>
      <c r="G69" s="144" t="s">
        <v>18</v>
      </c>
      <c r="H69" s="145" t="s">
        <v>19</v>
      </c>
      <c r="I69" s="145"/>
      <c r="J69" s="145"/>
      <c r="K69" s="145" t="s">
        <v>20</v>
      </c>
      <c r="L69" s="145"/>
      <c r="M69" s="145"/>
      <c r="N69" s="145"/>
      <c r="O69" s="146" t="s">
        <v>21</v>
      </c>
    </row>
    <row r="70" spans="1:15" ht="27.75" customHeight="1">
      <c r="A70" s="142"/>
      <c r="B70" s="143"/>
      <c r="C70" s="144"/>
      <c r="D70" s="19" t="s">
        <v>22</v>
      </c>
      <c r="E70" s="19" t="s">
        <v>23</v>
      </c>
      <c r="F70" s="19" t="s">
        <v>24</v>
      </c>
      <c r="G70" s="144"/>
      <c r="H70" s="19" t="s">
        <v>25</v>
      </c>
      <c r="I70" s="19" t="s">
        <v>26</v>
      </c>
      <c r="J70" s="19" t="s">
        <v>27</v>
      </c>
      <c r="K70" s="19" t="s">
        <v>28</v>
      </c>
      <c r="L70" s="19" t="s">
        <v>29</v>
      </c>
      <c r="M70" s="19" t="s">
        <v>30</v>
      </c>
      <c r="N70" s="19" t="s">
        <v>31</v>
      </c>
      <c r="O70" s="146"/>
    </row>
    <row r="71" spans="1:15" ht="21" customHeight="1">
      <c r="A71" s="142" t="s">
        <v>32</v>
      </c>
      <c r="B71" s="142"/>
      <c r="C71" s="142"/>
      <c r="D71" s="142"/>
      <c r="E71" s="142"/>
      <c r="F71" s="142"/>
      <c r="G71" s="142"/>
      <c r="H71" s="142"/>
      <c r="I71" s="142"/>
      <c r="J71" s="142"/>
      <c r="K71" s="142"/>
      <c r="L71" s="142"/>
      <c r="M71" s="142"/>
      <c r="N71" s="142"/>
      <c r="O71" s="142"/>
    </row>
    <row r="72" spans="1:15" ht="28.35" customHeight="1">
      <c r="A72" s="20">
        <v>1</v>
      </c>
      <c r="B72" s="26" t="s">
        <v>54</v>
      </c>
      <c r="C72" s="31">
        <v>180</v>
      </c>
      <c r="D72" s="30">
        <v>4</v>
      </c>
      <c r="E72" s="30">
        <v>3.4</v>
      </c>
      <c r="F72" s="30">
        <v>14.2</v>
      </c>
      <c r="G72" s="30">
        <v>104.4</v>
      </c>
      <c r="H72" s="30">
        <v>0.91</v>
      </c>
      <c r="I72" s="30">
        <v>0.08</v>
      </c>
      <c r="J72" s="30">
        <v>30.6</v>
      </c>
      <c r="K72" s="30">
        <v>161.62</v>
      </c>
      <c r="L72" s="30">
        <v>24.14</v>
      </c>
      <c r="M72" s="30">
        <v>137.97999999999999</v>
      </c>
      <c r="N72" s="30">
        <v>0.51</v>
      </c>
      <c r="O72" s="24">
        <v>100</v>
      </c>
    </row>
    <row r="73" spans="1:15" ht="28.35" customHeight="1">
      <c r="A73" s="20">
        <v>2</v>
      </c>
      <c r="B73" s="26" t="s">
        <v>36</v>
      </c>
      <c r="C73" s="30">
        <v>30</v>
      </c>
      <c r="D73" s="30">
        <v>2.4500000000000002</v>
      </c>
      <c r="E73" s="30">
        <v>7.55</v>
      </c>
      <c r="F73" s="30">
        <v>14.62</v>
      </c>
      <c r="G73" s="30">
        <v>136</v>
      </c>
      <c r="H73" s="31">
        <v>0</v>
      </c>
      <c r="I73" s="31">
        <v>0.05</v>
      </c>
      <c r="J73" s="31">
        <v>40</v>
      </c>
      <c r="K73" s="31">
        <v>9.3000000000000007</v>
      </c>
      <c r="L73" s="31">
        <v>9.9</v>
      </c>
      <c r="M73" s="31">
        <v>29.1</v>
      </c>
      <c r="N73" s="31">
        <v>0.62</v>
      </c>
      <c r="O73" s="24">
        <v>1</v>
      </c>
    </row>
    <row r="74" spans="1:15" ht="17.100000000000001" customHeight="1">
      <c r="A74" s="20">
        <v>3</v>
      </c>
      <c r="B74" s="32" t="s">
        <v>37</v>
      </c>
      <c r="C74" s="30">
        <v>5</v>
      </c>
      <c r="D74" s="30">
        <v>0</v>
      </c>
      <c r="E74" s="30">
        <v>4.0999999999999996</v>
      </c>
      <c r="F74" s="30">
        <v>0</v>
      </c>
      <c r="G74" s="30">
        <v>37.4</v>
      </c>
      <c r="H74" s="31">
        <v>0</v>
      </c>
      <c r="I74" s="31">
        <v>0.3</v>
      </c>
      <c r="J74" s="31">
        <v>3.6</v>
      </c>
      <c r="K74" s="31">
        <v>0.1</v>
      </c>
      <c r="L74" s="31">
        <v>0</v>
      </c>
      <c r="M74" s="31">
        <v>0.1</v>
      </c>
      <c r="N74" s="31">
        <v>0.1</v>
      </c>
      <c r="O74" s="24">
        <v>6</v>
      </c>
    </row>
    <row r="75" spans="1:15" ht="15.75" customHeight="1">
      <c r="A75" s="20">
        <v>4</v>
      </c>
      <c r="B75" s="33" t="s">
        <v>38</v>
      </c>
      <c r="C75" s="31">
        <v>180</v>
      </c>
      <c r="D75" s="31">
        <v>0.2</v>
      </c>
      <c r="E75" s="31">
        <v>0</v>
      </c>
      <c r="F75" s="31">
        <v>12.6</v>
      </c>
      <c r="G75" s="31">
        <v>50.4</v>
      </c>
      <c r="H75" s="30">
        <v>2.8000000000000001E-2</v>
      </c>
      <c r="I75" s="30">
        <v>0</v>
      </c>
      <c r="J75" s="30">
        <v>0</v>
      </c>
      <c r="K75" s="30">
        <v>9.4700000000000006</v>
      </c>
      <c r="L75" s="30">
        <v>1.23</v>
      </c>
      <c r="M75" s="30">
        <v>2.37</v>
      </c>
      <c r="N75" s="30">
        <v>0.27</v>
      </c>
      <c r="O75" s="24">
        <v>411</v>
      </c>
    </row>
    <row r="76" spans="1:15" ht="17.45" customHeight="1">
      <c r="A76" s="20"/>
      <c r="B76" s="34" t="s">
        <v>39</v>
      </c>
      <c r="C76" s="35">
        <f t="shared" ref="C76:N76" si="5">SUM(C72:C75)</f>
        <v>395</v>
      </c>
      <c r="D76" s="35">
        <f t="shared" si="5"/>
        <v>6.65</v>
      </c>
      <c r="E76" s="35">
        <f t="shared" si="5"/>
        <v>15.049999999999999</v>
      </c>
      <c r="F76" s="35">
        <f t="shared" si="5"/>
        <v>41.42</v>
      </c>
      <c r="G76" s="35">
        <f t="shared" si="5"/>
        <v>328.2</v>
      </c>
      <c r="H76" s="35">
        <f t="shared" si="5"/>
        <v>0.93800000000000006</v>
      </c>
      <c r="I76" s="35">
        <f t="shared" si="5"/>
        <v>0.43</v>
      </c>
      <c r="J76" s="35">
        <f t="shared" si="5"/>
        <v>74.199999999999989</v>
      </c>
      <c r="K76" s="35">
        <f t="shared" si="5"/>
        <v>180.49</v>
      </c>
      <c r="L76" s="35">
        <f t="shared" si="5"/>
        <v>35.269999999999996</v>
      </c>
      <c r="M76" s="35">
        <f t="shared" si="5"/>
        <v>169.54999999999998</v>
      </c>
      <c r="N76" s="35">
        <f t="shared" si="5"/>
        <v>1.5</v>
      </c>
      <c r="O76" s="24"/>
    </row>
    <row r="77" spans="1:15" ht="17.45" customHeight="1">
      <c r="A77" s="141" t="s">
        <v>40</v>
      </c>
      <c r="B77" s="141"/>
      <c r="C77" s="141"/>
      <c r="D77" s="141"/>
      <c r="E77" s="141"/>
      <c r="F77" s="141"/>
      <c r="G77" s="141"/>
      <c r="H77" s="141"/>
      <c r="I77" s="141"/>
      <c r="J77" s="141"/>
      <c r="K77" s="141"/>
      <c r="L77" s="141"/>
      <c r="M77" s="141"/>
      <c r="N77" s="141"/>
      <c r="O77" s="141"/>
    </row>
    <row r="78" spans="1:15" ht="30.75" customHeight="1">
      <c r="A78" s="20">
        <v>1</v>
      </c>
      <c r="B78" s="26" t="s">
        <v>41</v>
      </c>
      <c r="C78" s="30">
        <v>100</v>
      </c>
      <c r="D78" s="30">
        <v>0.91</v>
      </c>
      <c r="E78" s="30">
        <v>0.2</v>
      </c>
      <c r="F78" s="30">
        <v>8.1</v>
      </c>
      <c r="G78" s="31">
        <v>43</v>
      </c>
      <c r="H78" s="31">
        <v>63.156999999999996</v>
      </c>
      <c r="I78" s="31">
        <v>0.378</v>
      </c>
      <c r="J78" s="31">
        <v>0</v>
      </c>
      <c r="K78" s="31">
        <v>30.126000000000001</v>
      </c>
      <c r="L78" s="31">
        <v>11.378</v>
      </c>
      <c r="M78" s="31">
        <v>20.126000000000001</v>
      </c>
      <c r="N78" s="31">
        <v>0.30499999999999999</v>
      </c>
      <c r="O78" s="28">
        <v>386</v>
      </c>
    </row>
    <row r="79" spans="1:15" ht="17.45" customHeight="1">
      <c r="A79" s="20"/>
      <c r="B79" s="34" t="s">
        <v>39</v>
      </c>
      <c r="C79" s="35">
        <f t="shared" ref="C79:N79" si="6">SUM(C78:C78)</f>
        <v>100</v>
      </c>
      <c r="D79" s="35">
        <f t="shared" si="6"/>
        <v>0.91</v>
      </c>
      <c r="E79" s="35">
        <f t="shared" si="6"/>
        <v>0.2</v>
      </c>
      <c r="F79" s="35">
        <f t="shared" si="6"/>
        <v>8.1</v>
      </c>
      <c r="G79" s="35">
        <f t="shared" si="6"/>
        <v>43</v>
      </c>
      <c r="H79" s="35">
        <f t="shared" si="6"/>
        <v>63.156999999999996</v>
      </c>
      <c r="I79" s="35">
        <f t="shared" si="6"/>
        <v>0.378</v>
      </c>
      <c r="J79" s="35">
        <f t="shared" si="6"/>
        <v>0</v>
      </c>
      <c r="K79" s="35">
        <f t="shared" si="6"/>
        <v>30.126000000000001</v>
      </c>
      <c r="L79" s="35">
        <f t="shared" si="6"/>
        <v>11.378</v>
      </c>
      <c r="M79" s="35">
        <f t="shared" si="6"/>
        <v>20.126000000000001</v>
      </c>
      <c r="N79" s="35">
        <f t="shared" si="6"/>
        <v>0.30499999999999999</v>
      </c>
      <c r="O79" s="24"/>
    </row>
    <row r="80" spans="1:15" ht="18" customHeight="1">
      <c r="A80" s="142" t="s">
        <v>55</v>
      </c>
      <c r="B80" s="142"/>
      <c r="C80" s="142"/>
      <c r="D80" s="142"/>
      <c r="E80" s="142"/>
      <c r="F80" s="142"/>
      <c r="G80" s="142"/>
      <c r="H80" s="142"/>
      <c r="I80" s="142"/>
      <c r="J80" s="142"/>
      <c r="K80" s="142"/>
      <c r="L80" s="142"/>
      <c r="M80" s="142"/>
      <c r="N80" s="142"/>
      <c r="O80" s="142"/>
    </row>
    <row r="81" spans="1:16" ht="17.45" customHeight="1">
      <c r="A81" s="20">
        <v>1</v>
      </c>
      <c r="B81" s="26" t="s">
        <v>56</v>
      </c>
      <c r="C81" s="22">
        <v>180</v>
      </c>
      <c r="D81" s="22">
        <v>2.2999999999999998</v>
      </c>
      <c r="E81" s="22">
        <v>2.2000000000000002</v>
      </c>
      <c r="F81" s="22">
        <v>17.100000000000001</v>
      </c>
      <c r="G81" s="22">
        <v>97.2</v>
      </c>
      <c r="H81" s="27">
        <v>6.6</v>
      </c>
      <c r="I81" s="27">
        <v>7.6999999999999999E-2</v>
      </c>
      <c r="J81" s="27">
        <v>0</v>
      </c>
      <c r="K81" s="27">
        <v>18.440000000000001</v>
      </c>
      <c r="L81" s="27">
        <v>20</v>
      </c>
      <c r="M81" s="27">
        <v>50.043999999999997</v>
      </c>
      <c r="N81" s="27">
        <v>0.71</v>
      </c>
      <c r="O81" s="28">
        <v>86</v>
      </c>
    </row>
    <row r="82" spans="1:16" ht="15.75" customHeight="1">
      <c r="A82" s="20">
        <v>2</v>
      </c>
      <c r="B82" s="26" t="s">
        <v>57</v>
      </c>
      <c r="C82" s="30">
        <v>130</v>
      </c>
      <c r="D82" s="22">
        <v>4.7</v>
      </c>
      <c r="E82" s="22">
        <v>0.5</v>
      </c>
      <c r="F82" s="22">
        <v>26</v>
      </c>
      <c r="G82" s="22">
        <v>127.4</v>
      </c>
      <c r="H82" s="23">
        <v>0</v>
      </c>
      <c r="I82" s="23">
        <v>3.5</v>
      </c>
      <c r="J82" s="23">
        <v>0</v>
      </c>
      <c r="K82" s="23">
        <v>0.9</v>
      </c>
      <c r="L82" s="23">
        <v>2</v>
      </c>
      <c r="M82" s="23">
        <v>3.9</v>
      </c>
      <c r="N82" s="23">
        <v>4.3</v>
      </c>
      <c r="O82" s="24">
        <v>203</v>
      </c>
    </row>
    <row r="83" spans="1:16" ht="30.75" customHeight="1">
      <c r="A83" s="20">
        <v>3</v>
      </c>
      <c r="B83" s="26" t="s">
        <v>58</v>
      </c>
      <c r="C83" s="30">
        <v>70</v>
      </c>
      <c r="D83" s="22">
        <v>10.9</v>
      </c>
      <c r="E83" s="22">
        <v>4.9000000000000004</v>
      </c>
      <c r="F83" s="22">
        <v>6</v>
      </c>
      <c r="G83" s="22">
        <v>112</v>
      </c>
      <c r="H83" s="27">
        <v>0</v>
      </c>
      <c r="I83" s="27">
        <v>7.0000000000000007E-2</v>
      </c>
      <c r="J83" s="27">
        <v>19</v>
      </c>
      <c r="K83" s="27">
        <v>14</v>
      </c>
      <c r="L83" s="27">
        <v>23.1</v>
      </c>
      <c r="M83" s="27">
        <v>116.5</v>
      </c>
      <c r="N83" s="27">
        <v>1.18</v>
      </c>
      <c r="O83" s="24">
        <v>299</v>
      </c>
    </row>
    <row r="84" spans="1:16" ht="67.900000000000006" customHeight="1">
      <c r="A84" s="20">
        <v>4</v>
      </c>
      <c r="B84" s="26" t="s">
        <v>34</v>
      </c>
      <c r="C84" s="22">
        <v>50</v>
      </c>
      <c r="D84" s="23">
        <v>0.6</v>
      </c>
      <c r="E84" s="23">
        <v>0.1</v>
      </c>
      <c r="F84" s="23">
        <v>0.8</v>
      </c>
      <c r="G84" s="23">
        <v>8</v>
      </c>
      <c r="H84" s="27">
        <v>5.6</v>
      </c>
      <c r="I84" s="27">
        <v>1.3</v>
      </c>
      <c r="J84" s="27">
        <v>2.8</v>
      </c>
      <c r="K84" s="27">
        <v>0.7</v>
      </c>
      <c r="L84" s="27">
        <v>2.5</v>
      </c>
      <c r="M84" s="27">
        <v>1.6</v>
      </c>
      <c r="N84" s="27">
        <v>2.5</v>
      </c>
      <c r="O84" s="28" t="s">
        <v>35</v>
      </c>
      <c r="P84" s="29"/>
    </row>
    <row r="85" spans="1:16" ht="18" customHeight="1">
      <c r="A85" s="20">
        <v>5</v>
      </c>
      <c r="B85" s="26" t="s">
        <v>36</v>
      </c>
      <c r="C85" s="30">
        <v>30</v>
      </c>
      <c r="D85" s="30">
        <v>2.4500000000000002</v>
      </c>
      <c r="E85" s="30">
        <v>7.55</v>
      </c>
      <c r="F85" s="30">
        <v>14.62</v>
      </c>
      <c r="G85" s="30">
        <v>136</v>
      </c>
      <c r="H85" s="31">
        <v>0</v>
      </c>
      <c r="I85" s="31">
        <v>0.05</v>
      </c>
      <c r="J85" s="31">
        <v>40</v>
      </c>
      <c r="K85" s="31">
        <v>9.3000000000000007</v>
      </c>
      <c r="L85" s="31">
        <v>9.9</v>
      </c>
      <c r="M85" s="31">
        <v>29.1</v>
      </c>
      <c r="N85" s="31">
        <v>0.62</v>
      </c>
      <c r="O85" s="24">
        <v>1</v>
      </c>
      <c r="P85" s="45"/>
    </row>
    <row r="86" spans="1:16" ht="17.45" customHeight="1">
      <c r="A86" s="20">
        <v>6</v>
      </c>
      <c r="B86" s="26" t="s">
        <v>46</v>
      </c>
      <c r="C86" s="30">
        <v>30</v>
      </c>
      <c r="D86" s="22">
        <v>2.2000000000000002</v>
      </c>
      <c r="E86" s="22">
        <v>0.4</v>
      </c>
      <c r="F86" s="22">
        <v>10.9</v>
      </c>
      <c r="G86" s="22">
        <v>56.1</v>
      </c>
      <c r="H86" s="41">
        <v>0</v>
      </c>
      <c r="I86" s="41">
        <v>0.06</v>
      </c>
      <c r="J86" s="41">
        <v>0</v>
      </c>
      <c r="K86" s="41">
        <v>10.5</v>
      </c>
      <c r="L86" s="41">
        <v>14.1</v>
      </c>
      <c r="M86" s="41">
        <v>47.4</v>
      </c>
      <c r="N86" s="41">
        <v>1.17</v>
      </c>
      <c r="O86" s="42" t="s">
        <v>35</v>
      </c>
    </row>
    <row r="87" spans="1:16" ht="29.45" customHeight="1">
      <c r="A87" s="20">
        <v>7</v>
      </c>
      <c r="B87" s="46" t="s">
        <v>59</v>
      </c>
      <c r="C87" s="31">
        <v>180</v>
      </c>
      <c r="D87" s="30">
        <v>0.2</v>
      </c>
      <c r="E87" s="30">
        <v>0.2</v>
      </c>
      <c r="F87" s="30">
        <v>27.5</v>
      </c>
      <c r="G87" s="30">
        <v>106.4</v>
      </c>
      <c r="H87" s="23">
        <v>1.55</v>
      </c>
      <c r="I87" s="23">
        <v>8.9999999999999993E-3</v>
      </c>
      <c r="J87" s="23">
        <v>8.1</v>
      </c>
      <c r="K87" s="23">
        <v>13.03</v>
      </c>
      <c r="L87" s="23">
        <v>3.24</v>
      </c>
      <c r="M87" s="23">
        <v>3.96</v>
      </c>
      <c r="N87" s="23">
        <v>0.85</v>
      </c>
      <c r="O87" s="47">
        <v>390</v>
      </c>
      <c r="P87" s="45"/>
    </row>
    <row r="88" spans="1:16" ht="15.75" customHeight="1">
      <c r="A88" s="20"/>
      <c r="B88" s="37" t="s">
        <v>39</v>
      </c>
      <c r="C88" s="38">
        <f t="shared" ref="C88:N88" si="7">SUM(C81:C87)</f>
        <v>670</v>
      </c>
      <c r="D88" s="38">
        <f t="shared" si="7"/>
        <v>23.349999999999998</v>
      </c>
      <c r="E88" s="38">
        <f t="shared" si="7"/>
        <v>15.85</v>
      </c>
      <c r="F88" s="38">
        <f t="shared" si="7"/>
        <v>102.92</v>
      </c>
      <c r="G88" s="38">
        <f t="shared" si="7"/>
        <v>643.1</v>
      </c>
      <c r="H88" s="38">
        <f t="shared" si="7"/>
        <v>13.75</v>
      </c>
      <c r="I88" s="38">
        <f t="shared" si="7"/>
        <v>5.0659999999999998</v>
      </c>
      <c r="J88" s="38">
        <f t="shared" si="7"/>
        <v>69.899999999999991</v>
      </c>
      <c r="K88" s="38">
        <f t="shared" si="7"/>
        <v>66.87</v>
      </c>
      <c r="L88" s="38">
        <f t="shared" si="7"/>
        <v>74.839999999999989</v>
      </c>
      <c r="M88" s="38">
        <f t="shared" si="7"/>
        <v>252.50399999999999</v>
      </c>
      <c r="N88" s="38">
        <f t="shared" si="7"/>
        <v>11.329999999999998</v>
      </c>
      <c r="O88" s="24"/>
      <c r="P88" s="48"/>
    </row>
    <row r="89" spans="1:16" ht="19.899999999999999" customHeight="1">
      <c r="A89" s="147" t="s">
        <v>48</v>
      </c>
      <c r="B89" s="147"/>
      <c r="C89" s="147"/>
      <c r="D89" s="147"/>
      <c r="E89" s="147"/>
      <c r="F89" s="147"/>
      <c r="G89" s="147"/>
      <c r="H89" s="147"/>
      <c r="I89" s="147"/>
      <c r="J89" s="147"/>
      <c r="K89" s="147"/>
      <c r="L89" s="147"/>
      <c r="M89" s="147"/>
      <c r="N89" s="147"/>
      <c r="O89" s="147"/>
      <c r="P89" s="48"/>
    </row>
    <row r="90" spans="1:16" ht="30.2" customHeight="1">
      <c r="A90" s="49">
        <v>1</v>
      </c>
      <c r="B90" s="50" t="s">
        <v>60</v>
      </c>
      <c r="C90" s="51">
        <v>50</v>
      </c>
      <c r="D90" s="52">
        <v>2.75</v>
      </c>
      <c r="E90" s="52">
        <v>2.5</v>
      </c>
      <c r="F90" s="51">
        <v>29.62</v>
      </c>
      <c r="G90" s="51">
        <v>152</v>
      </c>
      <c r="H90" s="53">
        <v>0.11</v>
      </c>
      <c r="I90" s="53">
        <v>4.2999999999999997E-2</v>
      </c>
      <c r="J90" s="53">
        <v>8.0500000000000007</v>
      </c>
      <c r="K90" s="53">
        <v>9.5399999999999991</v>
      </c>
      <c r="L90" s="53">
        <v>10.59</v>
      </c>
      <c r="M90" s="53">
        <v>29.55</v>
      </c>
      <c r="N90" s="53">
        <v>0.53</v>
      </c>
      <c r="O90" s="54">
        <v>437</v>
      </c>
    </row>
    <row r="91" spans="1:16" ht="30.2" customHeight="1">
      <c r="A91" s="20">
        <v>2</v>
      </c>
      <c r="B91" s="55" t="s">
        <v>61</v>
      </c>
      <c r="C91" s="30">
        <v>180</v>
      </c>
      <c r="D91" s="30">
        <v>5.22</v>
      </c>
      <c r="E91" s="30">
        <v>4.5</v>
      </c>
      <c r="F91" s="30">
        <v>7.56</v>
      </c>
      <c r="G91" s="30">
        <v>92</v>
      </c>
      <c r="H91" s="30">
        <v>0.54</v>
      </c>
      <c r="I91" s="30">
        <v>0.04</v>
      </c>
      <c r="J91" s="30">
        <v>36</v>
      </c>
      <c r="K91" s="30">
        <v>223.2</v>
      </c>
      <c r="L91" s="30">
        <v>25.2</v>
      </c>
      <c r="M91" s="30">
        <v>165.6</v>
      </c>
      <c r="N91" s="30">
        <v>0.18</v>
      </c>
      <c r="O91" s="24">
        <v>420</v>
      </c>
    </row>
    <row r="92" spans="1:16" ht="17.100000000000001" customHeight="1">
      <c r="A92" s="20"/>
      <c r="B92" s="37" t="s">
        <v>39</v>
      </c>
      <c r="C92" s="38">
        <f t="shared" ref="C92:N92" si="8">SUM(C90:C91)</f>
        <v>230</v>
      </c>
      <c r="D92" s="38">
        <f t="shared" si="8"/>
        <v>7.97</v>
      </c>
      <c r="E92" s="38">
        <f t="shared" si="8"/>
        <v>7</v>
      </c>
      <c r="F92" s="38">
        <f t="shared" si="8"/>
        <v>37.18</v>
      </c>
      <c r="G92" s="38">
        <f t="shared" si="8"/>
        <v>244</v>
      </c>
      <c r="H92" s="38">
        <f t="shared" si="8"/>
        <v>0.65</v>
      </c>
      <c r="I92" s="38">
        <f t="shared" si="8"/>
        <v>8.299999999999999E-2</v>
      </c>
      <c r="J92" s="38">
        <f t="shared" si="8"/>
        <v>44.05</v>
      </c>
      <c r="K92" s="38">
        <f t="shared" si="8"/>
        <v>232.73999999999998</v>
      </c>
      <c r="L92" s="38">
        <f t="shared" si="8"/>
        <v>35.79</v>
      </c>
      <c r="M92" s="38">
        <f t="shared" si="8"/>
        <v>195.15</v>
      </c>
      <c r="N92" s="38">
        <f t="shared" si="8"/>
        <v>0.71</v>
      </c>
      <c r="O92" s="24"/>
      <c r="P92" s="48"/>
    </row>
    <row r="93" spans="1:16" ht="19.350000000000001" customHeight="1">
      <c r="A93" s="20"/>
      <c r="B93" s="37" t="s">
        <v>52</v>
      </c>
      <c r="C93" s="38">
        <f t="shared" ref="C93:N93" si="9">SUM(C76+C79+C88+C92)</f>
        <v>1395</v>
      </c>
      <c r="D93" s="38">
        <f t="shared" si="9"/>
        <v>38.879999999999995</v>
      </c>
      <c r="E93" s="38">
        <f t="shared" si="9"/>
        <v>38.099999999999994</v>
      </c>
      <c r="F93" s="38">
        <f t="shared" si="9"/>
        <v>189.62</v>
      </c>
      <c r="G93" s="38">
        <f t="shared" si="9"/>
        <v>1258.3</v>
      </c>
      <c r="H93" s="38">
        <f t="shared" si="9"/>
        <v>78.495000000000005</v>
      </c>
      <c r="I93" s="38">
        <f t="shared" si="9"/>
        <v>5.9569999999999999</v>
      </c>
      <c r="J93" s="38">
        <f t="shared" si="9"/>
        <v>188.14999999999998</v>
      </c>
      <c r="K93" s="38">
        <f t="shared" si="9"/>
        <v>510.226</v>
      </c>
      <c r="L93" s="38">
        <f t="shared" si="9"/>
        <v>157.27799999999999</v>
      </c>
      <c r="M93" s="38">
        <f t="shared" si="9"/>
        <v>637.32999999999993</v>
      </c>
      <c r="N93" s="38">
        <f t="shared" si="9"/>
        <v>13.844999999999999</v>
      </c>
      <c r="O93" s="24"/>
      <c r="P93" s="48"/>
    </row>
    <row r="94" spans="1:16" ht="15.6" customHeight="1">
      <c r="A94" s="140" t="s">
        <v>62</v>
      </c>
      <c r="B94" s="140"/>
      <c r="C94" s="140"/>
      <c r="D94" s="140"/>
      <c r="E94" s="140"/>
      <c r="F94" s="140"/>
      <c r="G94" s="140"/>
      <c r="H94" s="140"/>
      <c r="I94" s="17"/>
      <c r="J94" s="17"/>
      <c r="K94" s="17"/>
      <c r="L94" s="17"/>
      <c r="M94" s="17"/>
      <c r="N94" s="17"/>
    </row>
    <row r="95" spans="1:16" ht="15" customHeight="1">
      <c r="A95" s="140" t="s">
        <v>13</v>
      </c>
      <c r="B95" s="140"/>
      <c r="C95" s="140"/>
      <c r="D95" s="140"/>
      <c r="E95" s="140"/>
      <c r="F95" s="140"/>
      <c r="G95" s="140"/>
      <c r="H95" s="140"/>
      <c r="I95" s="17"/>
      <c r="J95" s="17"/>
      <c r="K95" s="17"/>
      <c r="L95" s="17"/>
      <c r="M95" s="17"/>
      <c r="N95" s="17"/>
    </row>
    <row r="96" spans="1:16" ht="12.75" customHeight="1">
      <c r="A96" s="140" t="s">
        <v>14</v>
      </c>
      <c r="B96" s="140"/>
      <c r="C96" s="140"/>
      <c r="D96" s="140"/>
      <c r="E96" s="140"/>
      <c r="F96" s="140"/>
      <c r="G96" s="140"/>
      <c r="H96" s="140"/>
      <c r="I96" s="17"/>
      <c r="J96" s="17"/>
      <c r="K96" s="17"/>
      <c r="L96" s="17"/>
      <c r="M96" s="17"/>
      <c r="N96" s="17"/>
    </row>
    <row r="97" spans="1:16" ht="12.75" customHeight="1">
      <c r="A97" s="141"/>
      <c r="B97" s="141"/>
      <c r="C97" s="141"/>
      <c r="D97" s="141"/>
      <c r="E97" s="141"/>
      <c r="F97" s="141"/>
      <c r="G97" s="141"/>
      <c r="H97" s="141"/>
      <c r="I97" s="18"/>
      <c r="J97" s="18"/>
      <c r="K97" s="18"/>
      <c r="L97" s="18"/>
      <c r="M97" s="18"/>
      <c r="N97" s="18"/>
    </row>
    <row r="98" spans="1:16" ht="27.2" customHeight="1">
      <c r="A98" s="142"/>
      <c r="B98" s="143" t="s">
        <v>15</v>
      </c>
      <c r="C98" s="144" t="s">
        <v>16</v>
      </c>
      <c r="D98" s="145" t="s">
        <v>17</v>
      </c>
      <c r="E98" s="145"/>
      <c r="F98" s="145"/>
      <c r="G98" s="144" t="s">
        <v>18</v>
      </c>
      <c r="H98" s="145" t="s">
        <v>19</v>
      </c>
      <c r="I98" s="145"/>
      <c r="J98" s="145"/>
      <c r="K98" s="145" t="s">
        <v>20</v>
      </c>
      <c r="L98" s="145"/>
      <c r="M98" s="145"/>
      <c r="N98" s="145"/>
      <c r="O98" s="146" t="s">
        <v>21</v>
      </c>
    </row>
    <row r="99" spans="1:16" ht="32.450000000000003" customHeight="1">
      <c r="A99" s="142"/>
      <c r="B99" s="143"/>
      <c r="C99" s="144"/>
      <c r="D99" s="19" t="s">
        <v>22</v>
      </c>
      <c r="E99" s="19" t="s">
        <v>23</v>
      </c>
      <c r="F99" s="19" t="s">
        <v>24</v>
      </c>
      <c r="G99" s="144"/>
      <c r="H99" s="19" t="s">
        <v>25</v>
      </c>
      <c r="I99" s="19" t="s">
        <v>26</v>
      </c>
      <c r="J99" s="19" t="s">
        <v>27</v>
      </c>
      <c r="K99" s="19" t="s">
        <v>28</v>
      </c>
      <c r="L99" s="19" t="s">
        <v>29</v>
      </c>
      <c r="M99" s="19" t="s">
        <v>30</v>
      </c>
      <c r="N99" s="19" t="s">
        <v>31</v>
      </c>
      <c r="O99" s="146"/>
    </row>
    <row r="100" spans="1:16" ht="19.899999999999999" customHeight="1">
      <c r="A100" s="148" t="s">
        <v>32</v>
      </c>
      <c r="B100" s="148"/>
      <c r="C100" s="148"/>
      <c r="D100" s="148"/>
      <c r="E100" s="148"/>
      <c r="F100" s="148"/>
      <c r="G100" s="148"/>
      <c r="H100" s="148"/>
      <c r="I100" s="148"/>
      <c r="J100" s="148"/>
      <c r="K100" s="148"/>
      <c r="L100" s="148"/>
      <c r="M100" s="148"/>
      <c r="N100" s="148"/>
      <c r="O100" s="148"/>
    </row>
    <row r="101" spans="1:16" ht="15.75" customHeight="1">
      <c r="A101" s="20">
        <v>1</v>
      </c>
      <c r="B101" s="26" t="s">
        <v>63</v>
      </c>
      <c r="C101" s="30">
        <v>180</v>
      </c>
      <c r="D101" s="22">
        <v>5.2</v>
      </c>
      <c r="E101" s="22">
        <v>11.2</v>
      </c>
      <c r="F101" s="22">
        <v>20.2</v>
      </c>
      <c r="G101" s="22">
        <v>203.9</v>
      </c>
      <c r="H101" s="31">
        <v>2.2999999999999998</v>
      </c>
      <c r="I101" s="31">
        <v>7.1</v>
      </c>
      <c r="J101" s="31">
        <v>10</v>
      </c>
      <c r="K101" s="31">
        <v>19</v>
      </c>
      <c r="L101" s="31">
        <v>6.1</v>
      </c>
      <c r="M101" s="31">
        <v>19</v>
      </c>
      <c r="N101" s="31">
        <v>2.4</v>
      </c>
      <c r="O101" s="56">
        <v>182</v>
      </c>
    </row>
    <row r="102" spans="1:16" ht="15.75" customHeight="1">
      <c r="A102" s="20">
        <v>2</v>
      </c>
      <c r="B102" s="26" t="s">
        <v>64</v>
      </c>
      <c r="C102" s="30">
        <v>180</v>
      </c>
      <c r="D102" s="22">
        <v>1.6</v>
      </c>
      <c r="E102" s="22">
        <v>1.4</v>
      </c>
      <c r="F102" s="22">
        <v>20.3</v>
      </c>
      <c r="G102" s="22">
        <v>95.2</v>
      </c>
      <c r="H102" s="30">
        <v>0.8</v>
      </c>
      <c r="I102" s="30">
        <v>1.2</v>
      </c>
      <c r="J102" s="30">
        <v>1</v>
      </c>
      <c r="K102" s="30">
        <v>5.9</v>
      </c>
      <c r="L102" s="30">
        <v>3.6</v>
      </c>
      <c r="M102" s="30">
        <v>6.7</v>
      </c>
      <c r="N102" s="30">
        <v>10</v>
      </c>
      <c r="O102" s="24">
        <v>413</v>
      </c>
    </row>
    <row r="103" spans="1:16" ht="15.75" customHeight="1">
      <c r="A103" s="20">
        <v>3</v>
      </c>
      <c r="B103" s="26" t="s">
        <v>36</v>
      </c>
      <c r="C103" s="30">
        <v>30</v>
      </c>
      <c r="D103" s="30">
        <v>2.4500000000000002</v>
      </c>
      <c r="E103" s="30">
        <v>7.55</v>
      </c>
      <c r="F103" s="30">
        <v>14.62</v>
      </c>
      <c r="G103" s="30">
        <v>136</v>
      </c>
      <c r="H103" s="31">
        <v>0</v>
      </c>
      <c r="I103" s="31">
        <v>0.05</v>
      </c>
      <c r="J103" s="31">
        <v>40</v>
      </c>
      <c r="K103" s="31">
        <v>9.3000000000000007</v>
      </c>
      <c r="L103" s="31">
        <v>9.9</v>
      </c>
      <c r="M103" s="31">
        <v>29.1</v>
      </c>
      <c r="N103" s="31">
        <v>0.62</v>
      </c>
      <c r="O103" s="24">
        <v>1</v>
      </c>
    </row>
    <row r="104" spans="1:16" ht="15.75" customHeight="1">
      <c r="A104" s="49">
        <v>4</v>
      </c>
      <c r="B104" s="50" t="s">
        <v>65</v>
      </c>
      <c r="C104" s="51">
        <v>10</v>
      </c>
      <c r="D104" s="57">
        <v>0.7</v>
      </c>
      <c r="E104" s="57">
        <v>0.3</v>
      </c>
      <c r="F104" s="57">
        <v>19.600000000000001</v>
      </c>
      <c r="G104" s="57">
        <v>86.2</v>
      </c>
      <c r="H104" s="58">
        <v>5.2</v>
      </c>
      <c r="I104" s="58">
        <v>3.2</v>
      </c>
      <c r="J104" s="58">
        <v>1.6</v>
      </c>
      <c r="K104" s="58">
        <v>2.1</v>
      </c>
      <c r="L104" s="58">
        <v>2.2000000000000002</v>
      </c>
      <c r="M104" s="58">
        <v>2.9</v>
      </c>
      <c r="N104" s="58">
        <v>2.5</v>
      </c>
      <c r="O104" s="42">
        <v>155</v>
      </c>
    </row>
    <row r="105" spans="1:16" ht="15.75" customHeight="1">
      <c r="A105" s="20"/>
      <c r="B105" s="34" t="s">
        <v>39</v>
      </c>
      <c r="C105" s="35">
        <f t="shared" ref="C105:N105" si="10">SUM(C101:C104)</f>
        <v>400</v>
      </c>
      <c r="D105" s="35">
        <f t="shared" si="10"/>
        <v>9.9499999999999993</v>
      </c>
      <c r="E105" s="35">
        <f t="shared" si="10"/>
        <v>20.45</v>
      </c>
      <c r="F105" s="35">
        <f t="shared" si="10"/>
        <v>74.72</v>
      </c>
      <c r="G105" s="35">
        <f t="shared" si="10"/>
        <v>521.30000000000007</v>
      </c>
      <c r="H105" s="35">
        <f t="shared" si="10"/>
        <v>8.3000000000000007</v>
      </c>
      <c r="I105" s="35">
        <f t="shared" si="10"/>
        <v>11.55</v>
      </c>
      <c r="J105" s="35">
        <f t="shared" si="10"/>
        <v>52.6</v>
      </c>
      <c r="K105" s="35">
        <f t="shared" si="10"/>
        <v>36.300000000000004</v>
      </c>
      <c r="L105" s="35">
        <f t="shared" si="10"/>
        <v>21.8</v>
      </c>
      <c r="M105" s="35">
        <f t="shared" si="10"/>
        <v>57.699999999999996</v>
      </c>
      <c r="N105" s="35">
        <f t="shared" si="10"/>
        <v>15.52</v>
      </c>
      <c r="O105" s="24"/>
    </row>
    <row r="106" spans="1:16" ht="21.6" customHeight="1">
      <c r="A106" s="142" t="s">
        <v>40</v>
      </c>
      <c r="B106" s="142"/>
      <c r="C106" s="142"/>
      <c r="D106" s="142"/>
      <c r="E106" s="142"/>
      <c r="F106" s="142"/>
      <c r="G106" s="142"/>
      <c r="H106" s="142"/>
      <c r="I106" s="142"/>
      <c r="J106" s="142"/>
      <c r="K106" s="142"/>
      <c r="L106" s="142"/>
      <c r="M106" s="142"/>
      <c r="N106" s="142"/>
      <c r="O106" s="142"/>
    </row>
    <row r="107" spans="1:16" ht="30.75" customHeight="1">
      <c r="A107" s="20">
        <v>1</v>
      </c>
      <c r="B107" s="26" t="s">
        <v>41</v>
      </c>
      <c r="C107" s="30">
        <v>100</v>
      </c>
      <c r="D107" s="30">
        <v>1.49</v>
      </c>
      <c r="E107" s="30">
        <v>0.505</v>
      </c>
      <c r="F107" s="30">
        <v>21</v>
      </c>
      <c r="G107" s="31">
        <v>95</v>
      </c>
      <c r="H107" s="31">
        <v>10</v>
      </c>
      <c r="I107" s="31">
        <v>4.2000000000000003E-2</v>
      </c>
      <c r="J107" s="31">
        <v>0</v>
      </c>
      <c r="K107" s="31">
        <v>8</v>
      </c>
      <c r="L107" s="31">
        <v>42</v>
      </c>
      <c r="M107" s="31">
        <v>28</v>
      </c>
      <c r="N107" s="31">
        <v>0.6</v>
      </c>
      <c r="O107" s="28">
        <v>386</v>
      </c>
    </row>
    <row r="108" spans="1:16" ht="15.75" customHeight="1">
      <c r="A108" s="20"/>
      <c r="B108" s="34" t="s">
        <v>39</v>
      </c>
      <c r="C108" s="38">
        <f t="shared" ref="C108:N108" si="11">SUM(C107:C107)</f>
        <v>100</v>
      </c>
      <c r="D108" s="38">
        <f t="shared" si="11"/>
        <v>1.49</v>
      </c>
      <c r="E108" s="38">
        <f t="shared" si="11"/>
        <v>0.505</v>
      </c>
      <c r="F108" s="38">
        <f t="shared" si="11"/>
        <v>21</v>
      </c>
      <c r="G108" s="38">
        <f t="shared" si="11"/>
        <v>95</v>
      </c>
      <c r="H108" s="38">
        <f t="shared" si="11"/>
        <v>10</v>
      </c>
      <c r="I108" s="38">
        <f t="shared" si="11"/>
        <v>4.2000000000000003E-2</v>
      </c>
      <c r="J108" s="38">
        <f t="shared" si="11"/>
        <v>0</v>
      </c>
      <c r="K108" s="38">
        <f t="shared" si="11"/>
        <v>8</v>
      </c>
      <c r="L108" s="38">
        <f t="shared" si="11"/>
        <v>42</v>
      </c>
      <c r="M108" s="38">
        <f t="shared" si="11"/>
        <v>28</v>
      </c>
      <c r="N108" s="38">
        <f t="shared" si="11"/>
        <v>0.6</v>
      </c>
      <c r="O108" s="28"/>
    </row>
    <row r="109" spans="1:16" ht="21.6" customHeight="1">
      <c r="A109" s="142" t="s">
        <v>55</v>
      </c>
      <c r="B109" s="142"/>
      <c r="C109" s="142"/>
      <c r="D109" s="142"/>
      <c r="E109" s="142"/>
      <c r="F109" s="142"/>
      <c r="G109" s="142"/>
      <c r="H109" s="142"/>
      <c r="I109" s="142"/>
      <c r="J109" s="142"/>
      <c r="K109" s="142"/>
      <c r="L109" s="142"/>
      <c r="M109" s="142"/>
      <c r="N109" s="142"/>
      <c r="O109" s="142"/>
    </row>
    <row r="110" spans="1:16" ht="16.149999999999999" customHeight="1">
      <c r="A110" s="20">
        <v>1</v>
      </c>
      <c r="B110" s="26" t="s">
        <v>66</v>
      </c>
      <c r="C110" s="22">
        <v>180</v>
      </c>
      <c r="D110" s="22">
        <v>2.2999999999999998</v>
      </c>
      <c r="E110" s="22">
        <v>1.8</v>
      </c>
      <c r="F110" s="22">
        <v>15.1</v>
      </c>
      <c r="G110" s="22">
        <v>86.4</v>
      </c>
      <c r="H110" s="31">
        <v>0.4</v>
      </c>
      <c r="I110" s="31">
        <v>4.3999999999999997E-2</v>
      </c>
      <c r="J110" s="31">
        <v>0</v>
      </c>
      <c r="K110" s="31">
        <v>15.755000000000001</v>
      </c>
      <c r="L110" s="31">
        <v>8.3550000000000004</v>
      </c>
      <c r="M110" s="31">
        <v>23.44</v>
      </c>
      <c r="N110" s="31">
        <v>0.46600000000000003</v>
      </c>
      <c r="O110" s="28">
        <v>94</v>
      </c>
      <c r="P110" s="59"/>
    </row>
    <row r="111" spans="1:16" ht="15.75" customHeight="1">
      <c r="A111" s="20">
        <v>2</v>
      </c>
      <c r="B111" s="26" t="s">
        <v>67</v>
      </c>
      <c r="C111" s="31">
        <v>130</v>
      </c>
      <c r="D111" s="22">
        <v>16.600000000000001</v>
      </c>
      <c r="E111" s="22">
        <v>22</v>
      </c>
      <c r="F111" s="22">
        <v>27</v>
      </c>
      <c r="G111" s="22">
        <v>352.3</v>
      </c>
      <c r="H111" s="27">
        <v>0.33</v>
      </c>
      <c r="I111" s="27">
        <v>4.8750000000000002E-2</v>
      </c>
      <c r="J111" s="27">
        <v>19.5</v>
      </c>
      <c r="K111" s="27">
        <v>12.593</v>
      </c>
      <c r="L111" s="27">
        <v>31.117999999999999</v>
      </c>
      <c r="M111" s="27">
        <v>134.06</v>
      </c>
      <c r="N111" s="27">
        <v>1.08</v>
      </c>
      <c r="O111" s="28">
        <v>265</v>
      </c>
      <c r="P111" s="59"/>
    </row>
    <row r="112" spans="1:16" ht="28.9" customHeight="1">
      <c r="A112" s="20">
        <v>3</v>
      </c>
      <c r="B112" s="60" t="s">
        <v>68</v>
      </c>
      <c r="C112" s="31">
        <v>50</v>
      </c>
      <c r="D112" s="31">
        <v>2.8</v>
      </c>
      <c r="E112" s="31">
        <v>4.2</v>
      </c>
      <c r="F112" s="31">
        <v>8.1</v>
      </c>
      <c r="G112" s="31">
        <v>79.349999999999994</v>
      </c>
      <c r="H112" s="31">
        <v>5.13</v>
      </c>
      <c r="I112" s="31">
        <v>0.03</v>
      </c>
      <c r="J112" s="31">
        <v>0</v>
      </c>
      <c r="K112" s="31">
        <v>11.6</v>
      </c>
      <c r="L112" s="31">
        <v>10.38</v>
      </c>
      <c r="M112" s="31">
        <v>22.48</v>
      </c>
      <c r="N112" s="31">
        <v>0.43</v>
      </c>
      <c r="O112" s="61">
        <v>67</v>
      </c>
      <c r="P112" s="62"/>
    </row>
    <row r="113" spans="1:31" ht="16.350000000000001" customHeight="1">
      <c r="A113" s="20">
        <v>4</v>
      </c>
      <c r="B113" s="26" t="s">
        <v>36</v>
      </c>
      <c r="C113" s="30">
        <v>30</v>
      </c>
      <c r="D113" s="30">
        <v>2.4500000000000002</v>
      </c>
      <c r="E113" s="30">
        <v>7.55</v>
      </c>
      <c r="F113" s="30">
        <v>14.62</v>
      </c>
      <c r="G113" s="30">
        <v>136</v>
      </c>
      <c r="H113" s="31">
        <v>0</v>
      </c>
      <c r="I113" s="31">
        <v>0.05</v>
      </c>
      <c r="J113" s="31">
        <v>40</v>
      </c>
      <c r="K113" s="31">
        <v>9.3000000000000007</v>
      </c>
      <c r="L113" s="31">
        <v>9.9</v>
      </c>
      <c r="M113" s="31">
        <v>29.1</v>
      </c>
      <c r="N113" s="31">
        <v>0.62</v>
      </c>
      <c r="O113" s="24">
        <v>1</v>
      </c>
      <c r="P113" s="62"/>
    </row>
    <row r="114" spans="1:31" ht="17.45" customHeight="1">
      <c r="A114" s="20">
        <v>5</v>
      </c>
      <c r="B114" s="26" t="s">
        <v>46</v>
      </c>
      <c r="C114" s="30">
        <v>30</v>
      </c>
      <c r="D114" s="22">
        <v>2.2000000000000002</v>
      </c>
      <c r="E114" s="22">
        <v>0.4</v>
      </c>
      <c r="F114" s="22">
        <v>10.9</v>
      </c>
      <c r="G114" s="22">
        <v>56.1</v>
      </c>
      <c r="H114" s="41">
        <v>0</v>
      </c>
      <c r="I114" s="41">
        <v>0.06</v>
      </c>
      <c r="J114" s="41">
        <v>0</v>
      </c>
      <c r="K114" s="41">
        <v>10.5</v>
      </c>
      <c r="L114" s="41">
        <v>14.1</v>
      </c>
      <c r="M114" s="41">
        <v>47.4</v>
      </c>
      <c r="N114" s="41">
        <v>1.17</v>
      </c>
      <c r="O114" s="42" t="s">
        <v>35</v>
      </c>
      <c r="P114" s="62"/>
    </row>
    <row r="115" spans="1:31" ht="28.9" customHeight="1">
      <c r="A115" s="20">
        <v>6</v>
      </c>
      <c r="B115" s="46" t="s">
        <v>59</v>
      </c>
      <c r="C115" s="31">
        <v>180</v>
      </c>
      <c r="D115" s="30">
        <v>0.2</v>
      </c>
      <c r="E115" s="30">
        <v>0.2</v>
      </c>
      <c r="F115" s="30">
        <v>27.5</v>
      </c>
      <c r="G115" s="30">
        <v>106.4</v>
      </c>
      <c r="H115" s="23">
        <v>1.55</v>
      </c>
      <c r="I115" s="23">
        <v>8.9999999999999993E-3</v>
      </c>
      <c r="J115" s="23">
        <v>8.1</v>
      </c>
      <c r="K115" s="23">
        <v>13.03</v>
      </c>
      <c r="L115" s="23">
        <v>3.24</v>
      </c>
      <c r="M115" s="23">
        <v>3.96</v>
      </c>
      <c r="N115" s="23">
        <v>0.85</v>
      </c>
      <c r="O115" s="47">
        <v>390</v>
      </c>
      <c r="P115" s="45"/>
    </row>
    <row r="116" spans="1:31" ht="15.75" customHeight="1">
      <c r="A116" s="20"/>
      <c r="B116" s="34" t="s">
        <v>39</v>
      </c>
      <c r="C116" s="35">
        <f t="shared" ref="C116:N116" si="12">SUM(C110:C115)</f>
        <v>600</v>
      </c>
      <c r="D116" s="35">
        <f t="shared" si="12"/>
        <v>26.55</v>
      </c>
      <c r="E116" s="35">
        <f t="shared" si="12"/>
        <v>36.15</v>
      </c>
      <c r="F116" s="35">
        <f t="shared" si="12"/>
        <v>103.22000000000001</v>
      </c>
      <c r="G116" s="35">
        <f t="shared" si="12"/>
        <v>816.55000000000007</v>
      </c>
      <c r="H116" s="35">
        <f t="shared" si="12"/>
        <v>7.4099999999999993</v>
      </c>
      <c r="I116" s="35">
        <f t="shared" si="12"/>
        <v>0.24175000000000002</v>
      </c>
      <c r="J116" s="35">
        <f t="shared" si="12"/>
        <v>67.599999999999994</v>
      </c>
      <c r="K116" s="35">
        <f t="shared" si="12"/>
        <v>72.778000000000006</v>
      </c>
      <c r="L116" s="35">
        <f t="shared" si="12"/>
        <v>77.092999999999989</v>
      </c>
      <c r="M116" s="35">
        <f t="shared" si="12"/>
        <v>260.43999999999994</v>
      </c>
      <c r="N116" s="35">
        <f t="shared" si="12"/>
        <v>4.6159999999999997</v>
      </c>
      <c r="O116" s="47"/>
      <c r="P116" s="63"/>
    </row>
    <row r="117" spans="1:31" ht="15" customHeight="1">
      <c r="A117" s="142" t="s">
        <v>48</v>
      </c>
      <c r="B117" s="142"/>
      <c r="C117" s="142"/>
      <c r="D117" s="142"/>
      <c r="E117" s="142"/>
      <c r="F117" s="142"/>
      <c r="G117" s="142"/>
      <c r="H117" s="142"/>
      <c r="I117" s="142"/>
      <c r="J117" s="142"/>
      <c r="K117" s="142"/>
      <c r="L117" s="142"/>
      <c r="M117" s="142"/>
      <c r="N117" s="142"/>
      <c r="O117" s="142"/>
    </row>
    <row r="118" spans="1:31" ht="15" customHeight="1">
      <c r="A118" s="142"/>
      <c r="B118" s="142"/>
      <c r="C118" s="142"/>
      <c r="D118" s="142"/>
      <c r="E118" s="142"/>
      <c r="F118" s="142"/>
      <c r="G118" s="142"/>
      <c r="H118" s="142"/>
      <c r="I118" s="142"/>
      <c r="J118" s="142"/>
      <c r="K118" s="142"/>
      <c r="L118" s="142"/>
      <c r="M118" s="142"/>
      <c r="N118" s="142"/>
      <c r="O118" s="142"/>
    </row>
    <row r="119" spans="1:31" ht="18.600000000000001" customHeight="1">
      <c r="A119" s="20">
        <v>1</v>
      </c>
      <c r="B119" s="21" t="s">
        <v>69</v>
      </c>
      <c r="C119" s="22">
        <v>50</v>
      </c>
      <c r="D119" s="23">
        <v>4.3</v>
      </c>
      <c r="E119" s="23">
        <v>4.3</v>
      </c>
      <c r="F119" s="23">
        <v>25</v>
      </c>
      <c r="G119" s="23">
        <v>160</v>
      </c>
      <c r="H119" s="23">
        <v>12.41</v>
      </c>
      <c r="I119" s="23">
        <v>7.8E-2</v>
      </c>
      <c r="J119" s="23">
        <v>39.44</v>
      </c>
      <c r="K119" s="23">
        <v>52.91</v>
      </c>
      <c r="L119" s="23">
        <v>34.380000000000003</v>
      </c>
      <c r="M119" s="23">
        <v>79.319999999999993</v>
      </c>
      <c r="N119" s="23">
        <v>1.36</v>
      </c>
      <c r="O119" s="40">
        <v>450</v>
      </c>
    </row>
    <row r="120" spans="1:31" ht="17.45" customHeight="1">
      <c r="A120" s="20">
        <v>2</v>
      </c>
      <c r="B120" s="26" t="s">
        <v>70</v>
      </c>
      <c r="C120" s="30">
        <v>180</v>
      </c>
      <c r="D120" s="22">
        <v>5.2</v>
      </c>
      <c r="E120" s="22">
        <v>5.2</v>
      </c>
      <c r="F120" s="22">
        <v>31</v>
      </c>
      <c r="G120" s="22">
        <v>185</v>
      </c>
      <c r="H120" s="30">
        <v>1.6</v>
      </c>
      <c r="I120" s="30">
        <v>3.6</v>
      </c>
      <c r="J120" s="30">
        <v>4</v>
      </c>
      <c r="K120" s="30">
        <v>16</v>
      </c>
      <c r="L120" s="30">
        <v>5.6</v>
      </c>
      <c r="M120" s="30">
        <v>20</v>
      </c>
      <c r="N120" s="30">
        <v>5</v>
      </c>
      <c r="O120" s="24">
        <v>416</v>
      </c>
      <c r="Q120" s="64"/>
      <c r="R120" s="65"/>
      <c r="S120" s="66"/>
      <c r="T120" s="67"/>
      <c r="U120" s="67"/>
      <c r="V120" s="67"/>
      <c r="W120" s="67"/>
      <c r="X120" s="68"/>
      <c r="Y120" s="68"/>
      <c r="Z120" s="68"/>
      <c r="AA120" s="68"/>
      <c r="AB120" s="68"/>
      <c r="AC120" s="68"/>
      <c r="AD120" s="68"/>
      <c r="AE120" s="69"/>
    </row>
    <row r="121" spans="1:31" ht="17.100000000000001" customHeight="1">
      <c r="A121" s="20"/>
      <c r="B121" s="34" t="s">
        <v>39</v>
      </c>
      <c r="C121" s="35">
        <f>C119+C120</f>
        <v>230</v>
      </c>
      <c r="D121" s="35">
        <f t="shared" ref="D121:N121" si="13">SUM(D119:D120)</f>
        <v>9.5</v>
      </c>
      <c r="E121" s="35">
        <f t="shared" si="13"/>
        <v>9.5</v>
      </c>
      <c r="F121" s="35">
        <f t="shared" si="13"/>
        <v>56</v>
      </c>
      <c r="G121" s="35">
        <f t="shared" si="13"/>
        <v>345</v>
      </c>
      <c r="H121" s="35">
        <f t="shared" si="13"/>
        <v>14.01</v>
      </c>
      <c r="I121" s="35">
        <f t="shared" si="13"/>
        <v>3.6779999999999999</v>
      </c>
      <c r="J121" s="35">
        <f t="shared" si="13"/>
        <v>43.44</v>
      </c>
      <c r="K121" s="35">
        <f t="shared" si="13"/>
        <v>68.91</v>
      </c>
      <c r="L121" s="35">
        <f t="shared" si="13"/>
        <v>39.980000000000004</v>
      </c>
      <c r="M121" s="35">
        <f t="shared" si="13"/>
        <v>99.32</v>
      </c>
      <c r="N121" s="35">
        <f t="shared" si="13"/>
        <v>6.36</v>
      </c>
      <c r="O121" s="24"/>
      <c r="Q121" s="70"/>
      <c r="R121" s="71"/>
      <c r="S121" s="72"/>
      <c r="T121" s="73"/>
      <c r="U121" s="73"/>
      <c r="V121" s="73"/>
      <c r="W121" s="73"/>
      <c r="X121" s="74"/>
      <c r="Y121" s="74"/>
      <c r="Z121" s="74"/>
      <c r="AA121" s="74"/>
      <c r="AB121" s="74"/>
      <c r="AC121" s="74"/>
      <c r="AD121" s="74"/>
      <c r="AE121" s="75"/>
    </row>
    <row r="122" spans="1:31" ht="17.100000000000001" customHeight="1">
      <c r="A122" s="20"/>
      <c r="B122" s="34" t="s">
        <v>52</v>
      </c>
      <c r="C122" s="35">
        <f t="shared" ref="C122:N122" si="14">SUM(C105+C108+C116+C121)</f>
        <v>1330</v>
      </c>
      <c r="D122" s="35">
        <f t="shared" si="14"/>
        <v>47.49</v>
      </c>
      <c r="E122" s="35">
        <f t="shared" si="14"/>
        <v>66.60499999999999</v>
      </c>
      <c r="F122" s="35">
        <f t="shared" si="14"/>
        <v>254.94</v>
      </c>
      <c r="G122" s="35">
        <f t="shared" si="14"/>
        <v>1777.8500000000001</v>
      </c>
      <c r="H122" s="35">
        <f t="shared" si="14"/>
        <v>39.72</v>
      </c>
      <c r="I122" s="35">
        <f t="shared" si="14"/>
        <v>15.511749999999999</v>
      </c>
      <c r="J122" s="35">
        <f t="shared" si="14"/>
        <v>163.63999999999999</v>
      </c>
      <c r="K122" s="35">
        <f t="shared" si="14"/>
        <v>185.988</v>
      </c>
      <c r="L122" s="35">
        <f t="shared" si="14"/>
        <v>180.87299999999999</v>
      </c>
      <c r="M122" s="35">
        <f t="shared" si="14"/>
        <v>445.45999999999992</v>
      </c>
      <c r="N122" s="35">
        <f t="shared" si="14"/>
        <v>27.096</v>
      </c>
      <c r="O122" s="24"/>
      <c r="Q122" s="70"/>
      <c r="R122" s="71"/>
      <c r="S122" s="8"/>
      <c r="T122" s="66"/>
      <c r="U122" s="66"/>
      <c r="V122" s="66"/>
      <c r="W122" s="66"/>
      <c r="X122" s="8"/>
      <c r="Y122" s="8"/>
      <c r="Z122" s="8"/>
      <c r="AA122" s="8"/>
      <c r="AB122" s="8"/>
      <c r="AC122" s="8"/>
      <c r="AD122" s="8"/>
      <c r="AE122" s="76"/>
    </row>
    <row r="123" spans="1:31" ht="15.75" customHeight="1">
      <c r="A123" s="140" t="s">
        <v>71</v>
      </c>
      <c r="B123" s="140"/>
      <c r="C123" s="140"/>
      <c r="D123" s="140"/>
      <c r="E123" s="140"/>
      <c r="F123" s="140"/>
      <c r="G123" s="140"/>
      <c r="H123" s="140"/>
      <c r="I123" s="17"/>
      <c r="J123" s="17"/>
      <c r="K123" s="17"/>
      <c r="L123" s="17"/>
      <c r="M123" s="17"/>
      <c r="N123" s="17"/>
    </row>
    <row r="124" spans="1:31" ht="15" customHeight="1">
      <c r="A124" s="140" t="s">
        <v>13</v>
      </c>
      <c r="B124" s="140"/>
      <c r="C124" s="140"/>
      <c r="D124" s="140"/>
      <c r="E124" s="140"/>
      <c r="F124" s="140"/>
      <c r="G124" s="140"/>
      <c r="H124" s="140"/>
      <c r="I124" s="17"/>
      <c r="J124" s="17"/>
      <c r="K124" s="17"/>
      <c r="L124" s="17"/>
      <c r="M124" s="17"/>
      <c r="N124" s="17"/>
    </row>
    <row r="125" spans="1:31" ht="12.75" customHeight="1">
      <c r="A125" s="140" t="s">
        <v>14</v>
      </c>
      <c r="B125" s="140"/>
      <c r="C125" s="140"/>
      <c r="D125" s="140"/>
      <c r="E125" s="140"/>
      <c r="F125" s="140"/>
      <c r="G125" s="140"/>
      <c r="H125" s="140"/>
      <c r="I125" s="17"/>
      <c r="J125" s="17"/>
      <c r="K125" s="17"/>
      <c r="L125" s="17"/>
      <c r="M125" s="17"/>
      <c r="N125" s="17"/>
    </row>
    <row r="126" spans="1:31" ht="12.75" customHeight="1">
      <c r="A126" s="141"/>
      <c r="B126" s="141"/>
      <c r="C126" s="141"/>
      <c r="D126" s="141"/>
      <c r="E126" s="141"/>
      <c r="F126" s="141"/>
      <c r="G126" s="141"/>
      <c r="H126" s="141"/>
      <c r="I126" s="18"/>
      <c r="J126" s="18"/>
      <c r="K126" s="18"/>
      <c r="L126" s="18"/>
      <c r="M126" s="18"/>
      <c r="N126" s="18"/>
    </row>
    <row r="127" spans="1:31" ht="28.35" customHeight="1">
      <c r="A127" s="142"/>
      <c r="B127" s="143" t="s">
        <v>15</v>
      </c>
      <c r="C127" s="144" t="s">
        <v>16</v>
      </c>
      <c r="D127" s="145" t="s">
        <v>17</v>
      </c>
      <c r="E127" s="145"/>
      <c r="F127" s="145"/>
      <c r="G127" s="144" t="s">
        <v>18</v>
      </c>
      <c r="H127" s="145" t="s">
        <v>19</v>
      </c>
      <c r="I127" s="145"/>
      <c r="J127" s="145"/>
      <c r="K127" s="145" t="s">
        <v>20</v>
      </c>
      <c r="L127" s="145"/>
      <c r="M127" s="145"/>
      <c r="N127" s="145"/>
      <c r="O127" s="146" t="s">
        <v>21</v>
      </c>
    </row>
    <row r="128" spans="1:31" ht="27.75" customHeight="1">
      <c r="A128" s="142"/>
      <c r="B128" s="143"/>
      <c r="C128" s="144"/>
      <c r="D128" s="19" t="s">
        <v>22</v>
      </c>
      <c r="E128" s="19" t="s">
        <v>23</v>
      </c>
      <c r="F128" s="19" t="s">
        <v>24</v>
      </c>
      <c r="G128" s="144"/>
      <c r="H128" s="19" t="s">
        <v>25</v>
      </c>
      <c r="I128" s="19" t="s">
        <v>26</v>
      </c>
      <c r="J128" s="19" t="s">
        <v>27</v>
      </c>
      <c r="K128" s="19" t="s">
        <v>28</v>
      </c>
      <c r="L128" s="19" t="s">
        <v>29</v>
      </c>
      <c r="M128" s="19" t="s">
        <v>30</v>
      </c>
      <c r="N128" s="19" t="s">
        <v>31</v>
      </c>
      <c r="O128" s="146"/>
    </row>
    <row r="129" spans="1:15" ht="15.75" customHeight="1">
      <c r="A129" s="142" t="s">
        <v>32</v>
      </c>
      <c r="B129" s="142"/>
      <c r="C129" s="142"/>
      <c r="D129" s="142"/>
      <c r="E129" s="142"/>
      <c r="F129" s="142"/>
      <c r="G129" s="142"/>
      <c r="H129" s="142"/>
      <c r="I129" s="142"/>
      <c r="J129" s="142"/>
      <c r="K129" s="142"/>
      <c r="L129" s="142"/>
      <c r="M129" s="142"/>
      <c r="N129" s="142"/>
      <c r="O129" s="142"/>
    </row>
    <row r="130" spans="1:15" ht="18.600000000000001" customHeight="1">
      <c r="A130" s="20">
        <v>1</v>
      </c>
      <c r="B130" s="26" t="s">
        <v>72</v>
      </c>
      <c r="C130" s="30">
        <v>180</v>
      </c>
      <c r="D130" s="30">
        <v>5.4</v>
      </c>
      <c r="E130" s="30">
        <v>14.4</v>
      </c>
      <c r="F130" s="30">
        <v>33.299999999999997</v>
      </c>
      <c r="G130" s="30">
        <v>284.39999999999998</v>
      </c>
      <c r="H130" s="31">
        <v>0</v>
      </c>
      <c r="I130" s="31">
        <v>2.6599999999999999E-2</v>
      </c>
      <c r="J130" s="31">
        <v>0</v>
      </c>
      <c r="K130" s="31">
        <v>4.51</v>
      </c>
      <c r="L130" s="31">
        <v>21.16</v>
      </c>
      <c r="M130" s="31">
        <v>63.345999999999997</v>
      </c>
      <c r="N130" s="31">
        <v>0.45</v>
      </c>
      <c r="O130" s="24">
        <v>182</v>
      </c>
    </row>
    <row r="131" spans="1:15" ht="18" customHeight="1">
      <c r="A131" s="20">
        <v>2</v>
      </c>
      <c r="B131" s="26" t="s">
        <v>36</v>
      </c>
      <c r="C131" s="30">
        <v>30</v>
      </c>
      <c r="D131" s="30">
        <v>2.4500000000000002</v>
      </c>
      <c r="E131" s="30">
        <v>7.55</v>
      </c>
      <c r="F131" s="30">
        <v>14.62</v>
      </c>
      <c r="G131" s="30">
        <v>136</v>
      </c>
      <c r="H131" s="31">
        <v>0</v>
      </c>
      <c r="I131" s="31">
        <v>0.05</v>
      </c>
      <c r="J131" s="31">
        <v>40</v>
      </c>
      <c r="K131" s="31">
        <v>9.3000000000000007</v>
      </c>
      <c r="L131" s="31">
        <v>9.9</v>
      </c>
      <c r="M131" s="31">
        <v>29.1</v>
      </c>
      <c r="N131" s="31">
        <v>0.62</v>
      </c>
      <c r="O131" s="24">
        <v>1</v>
      </c>
    </row>
    <row r="132" spans="1:15" ht="18" customHeight="1">
      <c r="A132" s="20">
        <v>3</v>
      </c>
      <c r="B132" s="32" t="s">
        <v>37</v>
      </c>
      <c r="C132" s="30">
        <v>5</v>
      </c>
      <c r="D132" s="30">
        <v>0</v>
      </c>
      <c r="E132" s="30">
        <v>4.0999999999999996</v>
      </c>
      <c r="F132" s="30">
        <v>0</v>
      </c>
      <c r="G132" s="30">
        <v>37.4</v>
      </c>
      <c r="H132" s="31">
        <v>0</v>
      </c>
      <c r="I132" s="31">
        <v>0.3</v>
      </c>
      <c r="J132" s="31">
        <v>3.6</v>
      </c>
      <c r="K132" s="31">
        <v>0.1</v>
      </c>
      <c r="L132" s="31">
        <v>0</v>
      </c>
      <c r="M132" s="31">
        <v>0.1</v>
      </c>
      <c r="N132" s="31">
        <v>0.1</v>
      </c>
      <c r="O132" s="24">
        <v>6</v>
      </c>
    </row>
    <row r="133" spans="1:15" ht="15.75" customHeight="1">
      <c r="A133" s="20">
        <v>4</v>
      </c>
      <c r="B133" s="33" t="s">
        <v>38</v>
      </c>
      <c r="C133" s="31">
        <v>180</v>
      </c>
      <c r="D133" s="31">
        <v>0.2</v>
      </c>
      <c r="E133" s="31">
        <v>0</v>
      </c>
      <c r="F133" s="31">
        <v>12.6</v>
      </c>
      <c r="G133" s="31">
        <v>50.4</v>
      </c>
      <c r="H133" s="30">
        <v>2.8000000000000001E-2</v>
      </c>
      <c r="I133" s="30">
        <v>0</v>
      </c>
      <c r="J133" s="30">
        <v>0</v>
      </c>
      <c r="K133" s="30">
        <v>9.4700000000000006</v>
      </c>
      <c r="L133" s="30">
        <v>1.23</v>
      </c>
      <c r="M133" s="30">
        <v>2.37</v>
      </c>
      <c r="N133" s="30">
        <v>0.27</v>
      </c>
      <c r="O133" s="24">
        <v>411</v>
      </c>
    </row>
    <row r="134" spans="1:15" ht="15.75" customHeight="1">
      <c r="A134" s="20"/>
      <c r="B134" s="37" t="s">
        <v>39</v>
      </c>
      <c r="C134" s="35">
        <f t="shared" ref="C134:N134" si="15">SUM(C130:C133)</f>
        <v>395</v>
      </c>
      <c r="D134" s="38">
        <f t="shared" si="15"/>
        <v>8.0500000000000007</v>
      </c>
      <c r="E134" s="38">
        <f t="shared" si="15"/>
        <v>26.049999999999997</v>
      </c>
      <c r="F134" s="38">
        <f t="shared" si="15"/>
        <v>60.519999999999996</v>
      </c>
      <c r="G134" s="38">
        <f t="shared" si="15"/>
        <v>508.19999999999993</v>
      </c>
      <c r="H134" s="38">
        <f t="shared" si="15"/>
        <v>2.8000000000000001E-2</v>
      </c>
      <c r="I134" s="38">
        <f t="shared" si="15"/>
        <v>0.37659999999999999</v>
      </c>
      <c r="J134" s="38">
        <f t="shared" si="15"/>
        <v>43.6</v>
      </c>
      <c r="K134" s="38">
        <f t="shared" si="15"/>
        <v>23.380000000000003</v>
      </c>
      <c r="L134" s="38">
        <f t="shared" si="15"/>
        <v>32.29</v>
      </c>
      <c r="M134" s="38">
        <f t="shared" si="15"/>
        <v>94.915999999999997</v>
      </c>
      <c r="N134" s="38">
        <f t="shared" si="15"/>
        <v>1.4400000000000002</v>
      </c>
      <c r="O134" s="24"/>
    </row>
    <row r="135" spans="1:15" ht="22.35" customHeight="1">
      <c r="A135" s="142" t="s">
        <v>40</v>
      </c>
      <c r="B135" s="142"/>
      <c r="C135" s="142"/>
      <c r="D135" s="142"/>
      <c r="E135" s="142"/>
      <c r="F135" s="142"/>
      <c r="G135" s="142"/>
      <c r="H135" s="142"/>
      <c r="I135" s="142"/>
      <c r="J135" s="142"/>
      <c r="K135" s="142"/>
      <c r="L135" s="142"/>
      <c r="M135" s="142"/>
      <c r="N135" s="142"/>
      <c r="O135" s="142"/>
    </row>
    <row r="136" spans="1:15" ht="29.45" customHeight="1">
      <c r="A136" s="20">
        <v>1</v>
      </c>
      <c r="B136" s="26" t="s">
        <v>41</v>
      </c>
      <c r="C136" s="30">
        <v>100</v>
      </c>
      <c r="D136" s="36">
        <v>1.5</v>
      </c>
      <c r="E136" s="36">
        <v>0.5</v>
      </c>
      <c r="F136" s="30">
        <v>21</v>
      </c>
      <c r="G136" s="30">
        <v>95</v>
      </c>
      <c r="H136" s="30">
        <v>10</v>
      </c>
      <c r="I136" s="30">
        <v>0.04</v>
      </c>
      <c r="J136" s="30">
        <v>0</v>
      </c>
      <c r="K136" s="30">
        <v>8</v>
      </c>
      <c r="L136" s="30">
        <v>42</v>
      </c>
      <c r="M136" s="30">
        <v>28</v>
      </c>
      <c r="N136" s="30">
        <v>0.6</v>
      </c>
      <c r="O136" s="24">
        <v>386</v>
      </c>
    </row>
    <row r="137" spans="1:15" ht="15.75" customHeight="1">
      <c r="A137" s="20"/>
      <c r="B137" s="37" t="s">
        <v>39</v>
      </c>
      <c r="C137" s="35">
        <f t="shared" ref="C137:N137" si="16">SUM(C136:C136)</f>
        <v>100</v>
      </c>
      <c r="D137" s="35">
        <f t="shared" si="16"/>
        <v>1.5</v>
      </c>
      <c r="E137" s="35">
        <f t="shared" si="16"/>
        <v>0.5</v>
      </c>
      <c r="F137" s="35">
        <f t="shared" si="16"/>
        <v>21</v>
      </c>
      <c r="G137" s="35">
        <f t="shared" si="16"/>
        <v>95</v>
      </c>
      <c r="H137" s="35">
        <f t="shared" si="16"/>
        <v>10</v>
      </c>
      <c r="I137" s="35">
        <f t="shared" si="16"/>
        <v>0.04</v>
      </c>
      <c r="J137" s="35">
        <f t="shared" si="16"/>
        <v>0</v>
      </c>
      <c r="K137" s="35">
        <f t="shared" si="16"/>
        <v>8</v>
      </c>
      <c r="L137" s="35">
        <f t="shared" si="16"/>
        <v>42</v>
      </c>
      <c r="M137" s="35">
        <f t="shared" si="16"/>
        <v>28</v>
      </c>
      <c r="N137" s="35">
        <f t="shared" si="16"/>
        <v>0.6</v>
      </c>
      <c r="O137" s="24"/>
    </row>
    <row r="138" spans="1:15" ht="15" customHeight="1">
      <c r="A138" s="147" t="s">
        <v>55</v>
      </c>
      <c r="B138" s="147"/>
      <c r="C138" s="147"/>
      <c r="D138" s="147"/>
      <c r="E138" s="147"/>
      <c r="F138" s="147"/>
      <c r="G138" s="147"/>
      <c r="H138" s="147"/>
      <c r="I138" s="147"/>
      <c r="J138" s="147"/>
      <c r="K138" s="147"/>
      <c r="L138" s="147"/>
      <c r="M138" s="147"/>
      <c r="N138" s="147"/>
      <c r="O138" s="147"/>
    </row>
    <row r="139" spans="1:15" ht="15" customHeight="1">
      <c r="A139" s="147"/>
      <c r="B139" s="147"/>
      <c r="C139" s="147"/>
      <c r="D139" s="147"/>
      <c r="E139" s="147"/>
      <c r="F139" s="147"/>
      <c r="G139" s="147"/>
      <c r="H139" s="147"/>
      <c r="I139" s="147"/>
      <c r="J139" s="147"/>
      <c r="K139" s="147"/>
      <c r="L139" s="147"/>
      <c r="M139" s="147"/>
      <c r="N139" s="147"/>
      <c r="O139" s="147"/>
    </row>
    <row r="140" spans="1:15" ht="15.75" customHeight="1">
      <c r="A140" s="20">
        <v>1</v>
      </c>
      <c r="B140" s="26" t="s">
        <v>43</v>
      </c>
      <c r="C140" s="22">
        <v>180</v>
      </c>
      <c r="D140" s="22">
        <v>6.8</v>
      </c>
      <c r="E140" s="22">
        <v>5.2</v>
      </c>
      <c r="F140" s="22">
        <v>7.7</v>
      </c>
      <c r="G140" s="22">
        <v>103.9</v>
      </c>
      <c r="H140" s="27">
        <v>9.8000000000000007</v>
      </c>
      <c r="I140" s="27">
        <v>2.4</v>
      </c>
      <c r="J140" s="27">
        <v>80</v>
      </c>
      <c r="K140" s="27">
        <v>3.3</v>
      </c>
      <c r="L140" s="27">
        <v>5.8</v>
      </c>
      <c r="M140" s="27">
        <v>11</v>
      </c>
      <c r="N140" s="27">
        <v>10</v>
      </c>
      <c r="O140" s="28">
        <v>63</v>
      </c>
    </row>
    <row r="141" spans="1:15" ht="15.75" customHeight="1">
      <c r="A141" s="20">
        <v>2</v>
      </c>
      <c r="B141" s="26" t="s">
        <v>73</v>
      </c>
      <c r="C141" s="30">
        <v>70</v>
      </c>
      <c r="D141" s="22">
        <v>10.1</v>
      </c>
      <c r="E141" s="22">
        <v>2.6</v>
      </c>
      <c r="F141" s="22">
        <v>6</v>
      </c>
      <c r="G141" s="22">
        <v>85.9</v>
      </c>
      <c r="H141" s="31">
        <v>1.8</v>
      </c>
      <c r="I141" s="31">
        <v>0.06</v>
      </c>
      <c r="J141" s="31">
        <v>4</v>
      </c>
      <c r="K141" s="31">
        <v>24.4</v>
      </c>
      <c r="L141" s="31">
        <v>25.8</v>
      </c>
      <c r="M141" s="31">
        <v>132.5</v>
      </c>
      <c r="N141" s="31">
        <v>0.56000000000000005</v>
      </c>
      <c r="O141" s="28">
        <v>261</v>
      </c>
    </row>
    <row r="142" spans="1:15" ht="15.75" customHeight="1">
      <c r="A142" s="20">
        <v>3</v>
      </c>
      <c r="B142" s="26" t="s">
        <v>74</v>
      </c>
      <c r="C142" s="30">
        <v>130</v>
      </c>
      <c r="D142" s="22">
        <v>3.5</v>
      </c>
      <c r="E142" s="22">
        <v>7.7</v>
      </c>
      <c r="F142" s="22">
        <v>16.8</v>
      </c>
      <c r="G142" s="22">
        <v>145.6</v>
      </c>
      <c r="H142" s="23">
        <v>15.74</v>
      </c>
      <c r="I142" s="23">
        <v>0.11799999999999999</v>
      </c>
      <c r="J142" s="23">
        <v>22.1</v>
      </c>
      <c r="K142" s="23">
        <v>32.051000000000002</v>
      </c>
      <c r="L142" s="23">
        <v>24.05</v>
      </c>
      <c r="M142" s="23">
        <v>7.4450000000000003</v>
      </c>
      <c r="N142" s="23">
        <v>0.87450000000000006</v>
      </c>
      <c r="O142" s="24">
        <v>339</v>
      </c>
    </row>
    <row r="143" spans="1:15" ht="17.45" customHeight="1">
      <c r="A143" s="20">
        <v>4</v>
      </c>
      <c r="B143" s="26" t="s">
        <v>36</v>
      </c>
      <c r="C143" s="30">
        <v>30</v>
      </c>
      <c r="D143" s="30">
        <v>2.4500000000000002</v>
      </c>
      <c r="E143" s="30">
        <v>7.55</v>
      </c>
      <c r="F143" s="30">
        <v>14.62</v>
      </c>
      <c r="G143" s="30">
        <v>136</v>
      </c>
      <c r="H143" s="31">
        <v>0</v>
      </c>
      <c r="I143" s="31">
        <v>0.05</v>
      </c>
      <c r="J143" s="31">
        <v>40</v>
      </c>
      <c r="K143" s="31">
        <v>9.3000000000000007</v>
      </c>
      <c r="L143" s="31">
        <v>9.9</v>
      </c>
      <c r="M143" s="31">
        <v>29.1</v>
      </c>
      <c r="N143" s="31">
        <v>0.62</v>
      </c>
      <c r="O143" s="24">
        <v>1</v>
      </c>
    </row>
    <row r="144" spans="1:15" ht="17.45" customHeight="1">
      <c r="A144" s="20">
        <v>5</v>
      </c>
      <c r="B144" s="26" t="s">
        <v>46</v>
      </c>
      <c r="C144" s="30">
        <v>30</v>
      </c>
      <c r="D144" s="22">
        <v>2.2000000000000002</v>
      </c>
      <c r="E144" s="22">
        <v>0.4</v>
      </c>
      <c r="F144" s="22">
        <v>10.9</v>
      </c>
      <c r="G144" s="22">
        <v>56.1</v>
      </c>
      <c r="H144" s="41">
        <v>0</v>
      </c>
      <c r="I144" s="41">
        <v>0.06</v>
      </c>
      <c r="J144" s="41">
        <v>0</v>
      </c>
      <c r="K144" s="41">
        <v>10.5</v>
      </c>
      <c r="L144" s="41">
        <v>14.1</v>
      </c>
      <c r="M144" s="41">
        <v>47.4</v>
      </c>
      <c r="N144" s="41">
        <v>1.17</v>
      </c>
      <c r="O144" s="42" t="s">
        <v>35</v>
      </c>
    </row>
    <row r="145" spans="1:15" ht="17.100000000000001" customHeight="1">
      <c r="A145" s="20">
        <v>6</v>
      </c>
      <c r="B145" s="43" t="s">
        <v>75</v>
      </c>
      <c r="C145" s="30">
        <v>180</v>
      </c>
      <c r="D145" s="22">
        <v>0.9</v>
      </c>
      <c r="E145" s="22">
        <v>0</v>
      </c>
      <c r="F145" s="22">
        <v>18.18</v>
      </c>
      <c r="G145" s="22">
        <v>76</v>
      </c>
      <c r="H145" s="30">
        <v>3.6</v>
      </c>
      <c r="I145" s="30">
        <v>0.02</v>
      </c>
      <c r="J145" s="30">
        <v>0</v>
      </c>
      <c r="K145" s="30">
        <v>12.6</v>
      </c>
      <c r="L145" s="30">
        <v>7.2</v>
      </c>
      <c r="M145" s="30">
        <v>12.6</v>
      </c>
      <c r="N145" s="30">
        <v>2.52</v>
      </c>
      <c r="O145" s="28">
        <v>418</v>
      </c>
    </row>
    <row r="146" spans="1:15" ht="15.75" customHeight="1">
      <c r="A146" s="20"/>
      <c r="B146" s="34" t="s">
        <v>39</v>
      </c>
      <c r="C146" s="35">
        <f t="shared" ref="C146:N146" si="17">SUM(C140:C145)</f>
        <v>620</v>
      </c>
      <c r="D146" s="35">
        <f t="shared" si="17"/>
        <v>25.949999999999996</v>
      </c>
      <c r="E146" s="35">
        <f t="shared" si="17"/>
        <v>23.45</v>
      </c>
      <c r="F146" s="35">
        <f t="shared" si="17"/>
        <v>74.199999999999989</v>
      </c>
      <c r="G146" s="35">
        <f t="shared" si="17"/>
        <v>603.5</v>
      </c>
      <c r="H146" s="35">
        <f t="shared" si="17"/>
        <v>30.940000000000005</v>
      </c>
      <c r="I146" s="35">
        <f t="shared" si="17"/>
        <v>2.7079999999999997</v>
      </c>
      <c r="J146" s="35">
        <f t="shared" si="17"/>
        <v>146.1</v>
      </c>
      <c r="K146" s="35">
        <f t="shared" si="17"/>
        <v>92.150999999999996</v>
      </c>
      <c r="L146" s="35">
        <f t="shared" si="17"/>
        <v>86.850000000000009</v>
      </c>
      <c r="M146" s="35">
        <f t="shared" si="17"/>
        <v>240.04499999999999</v>
      </c>
      <c r="N146" s="35">
        <f t="shared" si="17"/>
        <v>15.744499999999999</v>
      </c>
      <c r="O146" s="28"/>
    </row>
    <row r="147" spans="1:15" ht="15" customHeight="1">
      <c r="A147" s="149" t="s">
        <v>48</v>
      </c>
      <c r="B147" s="149"/>
      <c r="C147" s="149"/>
      <c r="D147" s="149"/>
      <c r="E147" s="149"/>
      <c r="F147" s="149"/>
      <c r="G147" s="149"/>
      <c r="H147" s="149"/>
      <c r="I147" s="149"/>
      <c r="J147" s="149"/>
      <c r="K147" s="149"/>
      <c r="L147" s="149"/>
      <c r="M147" s="149"/>
      <c r="N147" s="149"/>
      <c r="O147" s="149"/>
    </row>
    <row r="148" spans="1:15" ht="12.75" customHeight="1">
      <c r="A148" s="149"/>
      <c r="B148" s="149"/>
      <c r="C148" s="149"/>
      <c r="D148" s="149"/>
      <c r="E148" s="149"/>
      <c r="F148" s="149"/>
      <c r="G148" s="149"/>
      <c r="H148" s="149"/>
      <c r="I148" s="149"/>
      <c r="J148" s="149"/>
      <c r="K148" s="149"/>
      <c r="L148" s="149"/>
      <c r="M148" s="149"/>
      <c r="N148" s="149"/>
      <c r="O148" s="149"/>
    </row>
    <row r="149" spans="1:15" ht="18.600000000000001" customHeight="1">
      <c r="A149" s="49">
        <v>1</v>
      </c>
      <c r="B149" s="50" t="s">
        <v>76</v>
      </c>
      <c r="C149" s="77">
        <v>40</v>
      </c>
      <c r="D149" s="77">
        <v>3</v>
      </c>
      <c r="E149" s="77">
        <v>3.9</v>
      </c>
      <c r="F149" s="77">
        <v>29.8</v>
      </c>
      <c r="G149" s="78">
        <v>166.8</v>
      </c>
      <c r="H149" s="79">
        <v>4.0000000000000001E-3</v>
      </c>
      <c r="I149" s="79">
        <v>3.5999999999999997E-2</v>
      </c>
      <c r="J149" s="79">
        <v>22.4</v>
      </c>
      <c r="K149" s="79">
        <v>6.84</v>
      </c>
      <c r="L149" s="79">
        <v>8.24</v>
      </c>
      <c r="M149" s="79">
        <v>24.28</v>
      </c>
      <c r="N149" s="79">
        <v>0.48799999999999999</v>
      </c>
      <c r="O149" s="80" t="s">
        <v>35</v>
      </c>
    </row>
    <row r="150" spans="1:15" ht="15.75" customHeight="1">
      <c r="A150" s="20">
        <v>2</v>
      </c>
      <c r="B150" s="26" t="s">
        <v>77</v>
      </c>
      <c r="C150" s="30">
        <v>180</v>
      </c>
      <c r="D150" s="30">
        <v>5.48</v>
      </c>
      <c r="E150" s="30">
        <v>4.88</v>
      </c>
      <c r="F150" s="30">
        <v>9.07</v>
      </c>
      <c r="G150" s="31">
        <v>102</v>
      </c>
      <c r="H150" s="31">
        <v>2.46</v>
      </c>
      <c r="I150" s="31">
        <v>0.08</v>
      </c>
      <c r="J150" s="31">
        <v>38</v>
      </c>
      <c r="K150" s="31">
        <v>226.8</v>
      </c>
      <c r="L150" s="31">
        <v>26.5</v>
      </c>
      <c r="M150" s="31">
        <v>170.1</v>
      </c>
      <c r="N150" s="31">
        <v>0.19</v>
      </c>
      <c r="O150" s="28">
        <v>419</v>
      </c>
    </row>
    <row r="151" spans="1:15" ht="15.75" customHeight="1">
      <c r="A151" s="20"/>
      <c r="B151" s="37" t="s">
        <v>39</v>
      </c>
      <c r="C151" s="38">
        <f t="shared" ref="C151:N151" si="18">SUM(C149:C150)</f>
        <v>220</v>
      </c>
      <c r="D151" s="38">
        <f t="shared" si="18"/>
        <v>8.48</v>
      </c>
      <c r="E151" s="38">
        <f t="shared" si="18"/>
        <v>8.7799999999999994</v>
      </c>
      <c r="F151" s="38">
        <f t="shared" si="18"/>
        <v>38.870000000000005</v>
      </c>
      <c r="G151" s="38">
        <f t="shared" si="18"/>
        <v>268.8</v>
      </c>
      <c r="H151" s="38">
        <f t="shared" si="18"/>
        <v>2.464</v>
      </c>
      <c r="I151" s="38">
        <f t="shared" si="18"/>
        <v>0.11599999999999999</v>
      </c>
      <c r="J151" s="38">
        <f t="shared" si="18"/>
        <v>60.4</v>
      </c>
      <c r="K151" s="38">
        <f t="shared" si="18"/>
        <v>233.64000000000001</v>
      </c>
      <c r="L151" s="38">
        <f t="shared" si="18"/>
        <v>34.74</v>
      </c>
      <c r="M151" s="38">
        <f t="shared" si="18"/>
        <v>194.38</v>
      </c>
      <c r="N151" s="38">
        <f t="shared" si="18"/>
        <v>0.67799999999999994</v>
      </c>
      <c r="O151" s="24"/>
    </row>
    <row r="152" spans="1:15" ht="15.75" customHeight="1">
      <c r="A152" s="20"/>
      <c r="B152" s="37" t="s">
        <v>52</v>
      </c>
      <c r="C152" s="38">
        <f t="shared" ref="C152:N152" si="19">SUM(C134+C137+C146+C151)</f>
        <v>1335</v>
      </c>
      <c r="D152" s="38">
        <f t="shared" si="19"/>
        <v>43.980000000000004</v>
      </c>
      <c r="E152" s="38">
        <f t="shared" si="19"/>
        <v>58.78</v>
      </c>
      <c r="F152" s="38">
        <f t="shared" si="19"/>
        <v>194.58999999999997</v>
      </c>
      <c r="G152" s="38">
        <f t="shared" si="19"/>
        <v>1475.4999999999998</v>
      </c>
      <c r="H152" s="38">
        <f t="shared" si="19"/>
        <v>43.432000000000002</v>
      </c>
      <c r="I152" s="38">
        <f t="shared" si="19"/>
        <v>3.2405999999999997</v>
      </c>
      <c r="J152" s="38">
        <f t="shared" si="19"/>
        <v>250.1</v>
      </c>
      <c r="K152" s="38">
        <f t="shared" si="19"/>
        <v>357.17100000000005</v>
      </c>
      <c r="L152" s="38">
        <f t="shared" si="19"/>
        <v>195.88</v>
      </c>
      <c r="M152" s="38">
        <f t="shared" si="19"/>
        <v>557.34100000000001</v>
      </c>
      <c r="N152" s="38">
        <f t="shared" si="19"/>
        <v>18.462499999999999</v>
      </c>
      <c r="O152" s="24"/>
    </row>
    <row r="153" spans="1:15" ht="15.75" customHeight="1">
      <c r="A153" s="70"/>
      <c r="B153" s="81"/>
      <c r="C153" s="82"/>
      <c r="D153" s="82"/>
      <c r="E153" s="82"/>
      <c r="F153" s="82"/>
      <c r="G153" s="82"/>
      <c r="H153" s="82"/>
      <c r="I153" s="82"/>
      <c r="J153" s="82"/>
      <c r="K153" s="82"/>
      <c r="L153" s="82"/>
      <c r="M153" s="82"/>
      <c r="N153" s="82"/>
    </row>
    <row r="154" spans="1:15" ht="22.35" customHeight="1">
      <c r="A154" s="70"/>
      <c r="B154" s="81"/>
      <c r="C154" s="82"/>
      <c r="D154" s="82"/>
      <c r="E154" s="82"/>
      <c r="F154" s="82"/>
      <c r="G154" s="82"/>
      <c r="H154" s="82"/>
      <c r="I154" s="82"/>
      <c r="J154" s="82"/>
      <c r="K154" s="82"/>
      <c r="L154" s="82"/>
      <c r="M154" s="82"/>
      <c r="N154" s="82"/>
    </row>
    <row r="155" spans="1:15" ht="15.75" customHeight="1">
      <c r="A155" s="140" t="s">
        <v>78</v>
      </c>
      <c r="B155" s="140"/>
      <c r="C155" s="140"/>
      <c r="D155" s="140"/>
      <c r="E155" s="140"/>
      <c r="F155" s="140"/>
      <c r="G155" s="140"/>
      <c r="H155" s="140"/>
      <c r="I155" s="17"/>
      <c r="J155" s="17"/>
      <c r="K155" s="17"/>
      <c r="L155" s="17"/>
      <c r="M155" s="17"/>
      <c r="N155" s="17"/>
    </row>
    <row r="156" spans="1:15" ht="15" customHeight="1">
      <c r="A156" s="140" t="s">
        <v>13</v>
      </c>
      <c r="B156" s="140"/>
      <c r="C156" s="140"/>
      <c r="D156" s="140"/>
      <c r="E156" s="140"/>
      <c r="F156" s="140"/>
      <c r="G156" s="140"/>
      <c r="H156" s="140"/>
      <c r="I156" s="17"/>
      <c r="J156" s="17"/>
      <c r="K156" s="17"/>
      <c r="L156" s="17"/>
      <c r="M156" s="17"/>
      <c r="N156" s="17"/>
    </row>
    <row r="157" spans="1:15" ht="12.75" customHeight="1">
      <c r="A157" s="140" t="s">
        <v>14</v>
      </c>
      <c r="B157" s="140"/>
      <c r="C157" s="140"/>
      <c r="D157" s="140"/>
      <c r="E157" s="140"/>
      <c r="F157" s="140"/>
      <c r="G157" s="140"/>
      <c r="H157" s="140"/>
      <c r="I157" s="17"/>
      <c r="J157" s="17"/>
      <c r="K157" s="17"/>
      <c r="L157" s="17"/>
      <c r="M157" s="17"/>
      <c r="N157" s="17"/>
    </row>
    <row r="158" spans="1:15" ht="12.75" customHeight="1">
      <c r="A158" s="141"/>
      <c r="B158" s="141"/>
      <c r="C158" s="141"/>
      <c r="D158" s="141"/>
      <c r="E158" s="141"/>
      <c r="F158" s="141"/>
      <c r="G158" s="141"/>
      <c r="H158" s="141"/>
      <c r="I158" s="18"/>
      <c r="J158" s="18"/>
      <c r="K158" s="18"/>
      <c r="L158" s="18"/>
      <c r="M158" s="18"/>
      <c r="N158" s="18"/>
    </row>
    <row r="159" spans="1:15" ht="27.2" customHeight="1">
      <c r="A159" s="142"/>
      <c r="B159" s="143" t="s">
        <v>15</v>
      </c>
      <c r="C159" s="144" t="s">
        <v>16</v>
      </c>
      <c r="D159" s="145" t="s">
        <v>17</v>
      </c>
      <c r="E159" s="145"/>
      <c r="F159" s="145"/>
      <c r="G159" s="144" t="s">
        <v>18</v>
      </c>
      <c r="H159" s="145" t="s">
        <v>19</v>
      </c>
      <c r="I159" s="145"/>
      <c r="J159" s="145"/>
      <c r="K159" s="145" t="s">
        <v>20</v>
      </c>
      <c r="L159" s="145"/>
      <c r="M159" s="145"/>
      <c r="N159" s="145"/>
      <c r="O159" s="146" t="s">
        <v>21</v>
      </c>
    </row>
    <row r="160" spans="1:15" ht="31.35" customHeight="1">
      <c r="A160" s="142"/>
      <c r="B160" s="143"/>
      <c r="C160" s="144"/>
      <c r="D160" s="19" t="s">
        <v>22</v>
      </c>
      <c r="E160" s="19" t="s">
        <v>23</v>
      </c>
      <c r="F160" s="19" t="s">
        <v>24</v>
      </c>
      <c r="G160" s="144"/>
      <c r="H160" s="19" t="s">
        <v>25</v>
      </c>
      <c r="I160" s="19" t="s">
        <v>26</v>
      </c>
      <c r="J160" s="19" t="s">
        <v>27</v>
      </c>
      <c r="K160" s="19" t="s">
        <v>28</v>
      </c>
      <c r="L160" s="19" t="s">
        <v>29</v>
      </c>
      <c r="M160" s="19" t="s">
        <v>30</v>
      </c>
      <c r="N160" s="19" t="s">
        <v>31</v>
      </c>
      <c r="O160" s="146"/>
    </row>
    <row r="161" spans="1:15" ht="15.75" customHeight="1">
      <c r="A161" s="142" t="s">
        <v>32</v>
      </c>
      <c r="B161" s="142"/>
      <c r="C161" s="142"/>
      <c r="D161" s="142"/>
      <c r="E161" s="142"/>
      <c r="F161" s="142"/>
      <c r="G161" s="142"/>
      <c r="H161" s="142"/>
      <c r="I161" s="142"/>
      <c r="J161" s="142"/>
      <c r="K161" s="142"/>
      <c r="L161" s="142"/>
      <c r="M161" s="142"/>
      <c r="N161" s="142"/>
      <c r="O161" s="142"/>
    </row>
    <row r="162" spans="1:15" ht="15.75" customHeight="1">
      <c r="A162" s="20">
        <v>1</v>
      </c>
      <c r="B162" s="60" t="s">
        <v>79</v>
      </c>
      <c r="C162" s="31">
        <v>180</v>
      </c>
      <c r="D162" s="31">
        <v>5.8</v>
      </c>
      <c r="E162" s="31">
        <v>7.4</v>
      </c>
      <c r="F162" s="31">
        <v>25.6</v>
      </c>
      <c r="G162" s="31">
        <v>183.6</v>
      </c>
      <c r="H162" s="31">
        <v>0</v>
      </c>
      <c r="I162" s="31">
        <v>0.16</v>
      </c>
      <c r="J162" s="31">
        <v>25</v>
      </c>
      <c r="K162" s="31">
        <v>32</v>
      </c>
      <c r="L162" s="31">
        <v>53.37</v>
      </c>
      <c r="M162" s="31">
        <v>162.37</v>
      </c>
      <c r="N162" s="31">
        <v>1.8260000000000001</v>
      </c>
      <c r="O162" s="24">
        <v>182</v>
      </c>
    </row>
    <row r="163" spans="1:15" ht="31.5" customHeight="1">
      <c r="A163" s="49">
        <v>2</v>
      </c>
      <c r="B163" s="83" t="s">
        <v>80</v>
      </c>
      <c r="C163" s="84">
        <v>10</v>
      </c>
      <c r="D163" s="52">
        <v>2.2999999999999998</v>
      </c>
      <c r="E163" s="52">
        <v>2.9</v>
      </c>
      <c r="F163" s="52">
        <v>0</v>
      </c>
      <c r="G163" s="52">
        <v>36.200000000000003</v>
      </c>
      <c r="H163" s="79">
        <v>7.0000000000000007E-2</v>
      </c>
      <c r="I163" s="79">
        <v>0.05</v>
      </c>
      <c r="J163" s="79">
        <v>46</v>
      </c>
      <c r="K163" s="79">
        <v>96.1</v>
      </c>
      <c r="L163" s="79">
        <v>13.4</v>
      </c>
      <c r="M163" s="79">
        <v>77.599999999999994</v>
      </c>
      <c r="N163" s="79">
        <v>0.71</v>
      </c>
      <c r="O163" s="54">
        <v>3</v>
      </c>
    </row>
    <row r="164" spans="1:15" ht="31.5" customHeight="1">
      <c r="A164" s="49">
        <v>3</v>
      </c>
      <c r="B164" s="32" t="s">
        <v>37</v>
      </c>
      <c r="C164" s="30">
        <v>5</v>
      </c>
      <c r="D164" s="30">
        <v>0</v>
      </c>
      <c r="E164" s="30">
        <v>4.0999999999999996</v>
      </c>
      <c r="F164" s="30">
        <v>0</v>
      </c>
      <c r="G164" s="30">
        <v>37.4</v>
      </c>
      <c r="H164" s="31">
        <v>0</v>
      </c>
      <c r="I164" s="31">
        <v>0.3</v>
      </c>
      <c r="J164" s="31">
        <v>3.6</v>
      </c>
      <c r="K164" s="31">
        <v>0.1</v>
      </c>
      <c r="L164" s="31">
        <v>0</v>
      </c>
      <c r="M164" s="31">
        <v>0.1</v>
      </c>
      <c r="N164" s="31">
        <v>0.1</v>
      </c>
      <c r="O164" s="24">
        <v>6</v>
      </c>
    </row>
    <row r="165" spans="1:15" ht="31.5" customHeight="1">
      <c r="A165" s="49">
        <v>4</v>
      </c>
      <c r="B165" s="26" t="s">
        <v>36</v>
      </c>
      <c r="C165" s="30">
        <v>30</v>
      </c>
      <c r="D165" s="30">
        <v>2.4500000000000002</v>
      </c>
      <c r="E165" s="30">
        <v>7.55</v>
      </c>
      <c r="F165" s="30">
        <v>14.62</v>
      </c>
      <c r="G165" s="30">
        <v>136</v>
      </c>
      <c r="H165" s="31">
        <v>0</v>
      </c>
      <c r="I165" s="31">
        <v>0.05</v>
      </c>
      <c r="J165" s="31">
        <v>40</v>
      </c>
      <c r="K165" s="31">
        <v>9.3000000000000007</v>
      </c>
      <c r="L165" s="31">
        <v>9.9</v>
      </c>
      <c r="M165" s="31">
        <v>29.1</v>
      </c>
      <c r="N165" s="31">
        <v>0.62</v>
      </c>
      <c r="O165" s="24">
        <v>1</v>
      </c>
    </row>
    <row r="166" spans="1:15" ht="15.75" customHeight="1">
      <c r="A166" s="20">
        <v>5</v>
      </c>
      <c r="B166" s="26" t="s">
        <v>70</v>
      </c>
      <c r="C166" s="30">
        <v>180</v>
      </c>
      <c r="D166" s="22">
        <v>5.2</v>
      </c>
      <c r="E166" s="22">
        <v>5.2</v>
      </c>
      <c r="F166" s="22">
        <v>31</v>
      </c>
      <c r="G166" s="22">
        <v>185</v>
      </c>
      <c r="H166" s="30">
        <v>1.6</v>
      </c>
      <c r="I166" s="30">
        <v>3.6</v>
      </c>
      <c r="J166" s="30">
        <v>4</v>
      </c>
      <c r="K166" s="30">
        <v>16</v>
      </c>
      <c r="L166" s="30">
        <v>5.6</v>
      </c>
      <c r="M166" s="30">
        <v>20</v>
      </c>
      <c r="N166" s="30">
        <v>5</v>
      </c>
      <c r="O166" s="24">
        <v>416</v>
      </c>
    </row>
    <row r="167" spans="1:15" ht="15.75" customHeight="1">
      <c r="A167" s="20"/>
      <c r="B167" s="37" t="s">
        <v>39</v>
      </c>
      <c r="C167" s="38">
        <f t="shared" ref="C167:N167" si="20">SUM(C162:C166)</f>
        <v>405</v>
      </c>
      <c r="D167" s="38">
        <f t="shared" si="20"/>
        <v>15.75</v>
      </c>
      <c r="E167" s="38">
        <f t="shared" si="20"/>
        <v>27.15</v>
      </c>
      <c r="F167" s="38">
        <f t="shared" si="20"/>
        <v>71.22</v>
      </c>
      <c r="G167" s="38">
        <f t="shared" si="20"/>
        <v>578.20000000000005</v>
      </c>
      <c r="H167" s="38">
        <f t="shared" si="20"/>
        <v>1.6700000000000002</v>
      </c>
      <c r="I167" s="38">
        <f t="shared" si="20"/>
        <v>4.16</v>
      </c>
      <c r="J167" s="38">
        <f t="shared" si="20"/>
        <v>118.6</v>
      </c>
      <c r="K167" s="38">
        <f t="shared" si="20"/>
        <v>153.5</v>
      </c>
      <c r="L167" s="38">
        <f t="shared" si="20"/>
        <v>82.27</v>
      </c>
      <c r="M167" s="38">
        <f t="shared" si="20"/>
        <v>289.17</v>
      </c>
      <c r="N167" s="38">
        <f t="shared" si="20"/>
        <v>8.2560000000000002</v>
      </c>
      <c r="O167" s="24"/>
    </row>
    <row r="168" spans="1:15" ht="15.75" customHeight="1">
      <c r="A168" s="142" t="s">
        <v>40</v>
      </c>
      <c r="B168" s="142"/>
      <c r="C168" s="142"/>
      <c r="D168" s="142"/>
      <c r="E168" s="142"/>
      <c r="F168" s="142"/>
      <c r="G168" s="142"/>
      <c r="H168" s="142"/>
      <c r="I168" s="142"/>
      <c r="J168" s="142"/>
      <c r="K168" s="142"/>
      <c r="L168" s="142"/>
      <c r="M168" s="142"/>
      <c r="N168" s="142"/>
      <c r="O168" s="142"/>
    </row>
    <row r="169" spans="1:15" ht="29.45" customHeight="1">
      <c r="A169" s="20">
        <v>1</v>
      </c>
      <c r="B169" s="26" t="s">
        <v>41</v>
      </c>
      <c r="C169" s="30">
        <v>100</v>
      </c>
      <c r="D169" s="30">
        <v>0.91</v>
      </c>
      <c r="E169" s="30">
        <v>0.2</v>
      </c>
      <c r="F169" s="30">
        <v>8.1</v>
      </c>
      <c r="G169" s="31">
        <v>43</v>
      </c>
      <c r="H169" s="31">
        <v>63.156999999999996</v>
      </c>
      <c r="I169" s="31">
        <v>0.378</v>
      </c>
      <c r="J169" s="31">
        <v>0</v>
      </c>
      <c r="K169" s="31">
        <v>30.126000000000001</v>
      </c>
      <c r="L169" s="31">
        <v>11.378</v>
      </c>
      <c r="M169" s="31">
        <v>20.126000000000001</v>
      </c>
      <c r="N169" s="31">
        <v>0.30499999999999999</v>
      </c>
      <c r="O169" s="28">
        <v>386</v>
      </c>
    </row>
    <row r="170" spans="1:15" ht="15.75" customHeight="1">
      <c r="A170" s="20"/>
      <c r="B170" s="34" t="s">
        <v>39</v>
      </c>
      <c r="C170" s="35">
        <f t="shared" ref="C170:N170" si="21">SUM(C169:C169)</f>
        <v>100</v>
      </c>
      <c r="D170" s="35">
        <f t="shared" si="21"/>
        <v>0.91</v>
      </c>
      <c r="E170" s="35">
        <f t="shared" si="21"/>
        <v>0.2</v>
      </c>
      <c r="F170" s="35">
        <f t="shared" si="21"/>
        <v>8.1</v>
      </c>
      <c r="G170" s="35">
        <f t="shared" si="21"/>
        <v>43</v>
      </c>
      <c r="H170" s="35">
        <f t="shared" si="21"/>
        <v>63.156999999999996</v>
      </c>
      <c r="I170" s="35">
        <f t="shared" si="21"/>
        <v>0.378</v>
      </c>
      <c r="J170" s="35">
        <f t="shared" si="21"/>
        <v>0</v>
      </c>
      <c r="K170" s="35">
        <f t="shared" si="21"/>
        <v>30.126000000000001</v>
      </c>
      <c r="L170" s="35">
        <f t="shared" si="21"/>
        <v>11.378</v>
      </c>
      <c r="M170" s="35">
        <f t="shared" si="21"/>
        <v>20.126000000000001</v>
      </c>
      <c r="N170" s="35">
        <f t="shared" si="21"/>
        <v>0.30499999999999999</v>
      </c>
      <c r="O170" s="24"/>
    </row>
    <row r="171" spans="1:15" ht="15" customHeight="1">
      <c r="A171" s="141" t="s">
        <v>55</v>
      </c>
      <c r="B171" s="141"/>
      <c r="C171" s="141"/>
      <c r="D171" s="141"/>
      <c r="E171" s="141"/>
      <c r="F171" s="141"/>
      <c r="G171" s="141"/>
      <c r="H171" s="141"/>
      <c r="I171" s="141"/>
      <c r="J171" s="141"/>
      <c r="K171" s="141"/>
      <c r="L171" s="141"/>
      <c r="M171" s="141"/>
      <c r="N171" s="141"/>
      <c r="O171" s="141"/>
    </row>
    <row r="172" spans="1:15" ht="15" customHeight="1">
      <c r="A172" s="141"/>
      <c r="B172" s="141"/>
      <c r="C172" s="141"/>
      <c r="D172" s="141"/>
      <c r="E172" s="141"/>
      <c r="F172" s="141"/>
      <c r="G172" s="141"/>
      <c r="H172" s="141"/>
      <c r="I172" s="141"/>
      <c r="J172" s="141"/>
      <c r="K172" s="141"/>
      <c r="L172" s="141"/>
      <c r="M172" s="141"/>
      <c r="N172" s="141"/>
      <c r="O172" s="141"/>
    </row>
    <row r="173" spans="1:15" ht="29.45" customHeight="1">
      <c r="A173" s="20">
        <v>1</v>
      </c>
      <c r="B173" s="21" t="s">
        <v>81</v>
      </c>
      <c r="C173" s="22">
        <v>180</v>
      </c>
      <c r="D173" s="22">
        <v>6.3</v>
      </c>
      <c r="E173" s="22">
        <v>5.4</v>
      </c>
      <c r="F173" s="22">
        <v>12.6</v>
      </c>
      <c r="G173" s="22">
        <v>126</v>
      </c>
      <c r="H173" s="30">
        <v>4.6550000000000002</v>
      </c>
      <c r="I173" s="30">
        <v>0.17699999999999999</v>
      </c>
      <c r="J173" s="30">
        <v>0</v>
      </c>
      <c r="K173" s="30">
        <v>30.454999999999998</v>
      </c>
      <c r="L173" s="30">
        <v>28.24</v>
      </c>
      <c r="M173" s="30">
        <v>69.744</v>
      </c>
      <c r="N173" s="30">
        <v>1.62</v>
      </c>
      <c r="O173" s="24">
        <v>87</v>
      </c>
    </row>
    <row r="174" spans="1:15" ht="29.45" customHeight="1">
      <c r="A174" s="85">
        <v>2</v>
      </c>
      <c r="B174" s="26" t="s">
        <v>58</v>
      </c>
      <c r="C174" s="30">
        <v>70</v>
      </c>
      <c r="D174" s="22">
        <v>10.9</v>
      </c>
      <c r="E174" s="22">
        <v>4.9000000000000004</v>
      </c>
      <c r="F174" s="22">
        <v>6</v>
      </c>
      <c r="G174" s="22">
        <v>112</v>
      </c>
      <c r="H174" s="27">
        <v>0</v>
      </c>
      <c r="I174" s="27">
        <v>7.0000000000000007E-2</v>
      </c>
      <c r="J174" s="27">
        <v>19</v>
      </c>
      <c r="K174" s="27">
        <v>14</v>
      </c>
      <c r="L174" s="27">
        <v>23.1</v>
      </c>
      <c r="M174" s="27">
        <v>116.5</v>
      </c>
      <c r="N174" s="27">
        <v>1.18</v>
      </c>
      <c r="O174" s="24">
        <v>299</v>
      </c>
    </row>
    <row r="175" spans="1:15" ht="18" customHeight="1">
      <c r="A175" s="49">
        <v>3</v>
      </c>
      <c r="B175" s="43" t="s">
        <v>82</v>
      </c>
      <c r="C175" s="57">
        <v>130</v>
      </c>
      <c r="D175" s="52">
        <v>2.15</v>
      </c>
      <c r="E175" s="52">
        <v>5.25</v>
      </c>
      <c r="F175" s="52">
        <v>12.4</v>
      </c>
      <c r="G175" s="52">
        <v>105.43</v>
      </c>
      <c r="H175" s="52">
        <v>9.49</v>
      </c>
      <c r="I175" s="52">
        <v>6.2399999999999997E-2</v>
      </c>
      <c r="J175" s="52">
        <v>30.16</v>
      </c>
      <c r="K175" s="52">
        <v>40.456000000000003</v>
      </c>
      <c r="L175" s="52">
        <v>26.286000000000001</v>
      </c>
      <c r="M175" s="52">
        <v>60.658000000000001</v>
      </c>
      <c r="N175" s="52">
        <v>1.0374000000000001</v>
      </c>
      <c r="O175" s="86">
        <v>361</v>
      </c>
    </row>
    <row r="176" spans="1:15" ht="16.5" customHeight="1">
      <c r="A176" s="20">
        <v>4</v>
      </c>
      <c r="B176" s="26" t="s">
        <v>36</v>
      </c>
      <c r="C176" s="30">
        <v>30</v>
      </c>
      <c r="D176" s="30">
        <v>2.4500000000000002</v>
      </c>
      <c r="E176" s="30">
        <v>7.55</v>
      </c>
      <c r="F176" s="30">
        <v>14.62</v>
      </c>
      <c r="G176" s="30">
        <v>136</v>
      </c>
      <c r="H176" s="31">
        <v>0</v>
      </c>
      <c r="I176" s="31">
        <v>0.05</v>
      </c>
      <c r="J176" s="31">
        <v>40</v>
      </c>
      <c r="K176" s="31">
        <v>9.3000000000000007</v>
      </c>
      <c r="L176" s="31">
        <v>9.9</v>
      </c>
      <c r="M176" s="31">
        <v>29.1</v>
      </c>
      <c r="N176" s="31">
        <v>0.62</v>
      </c>
      <c r="O176" s="24">
        <v>1</v>
      </c>
    </row>
    <row r="177" spans="1:15" ht="17.45" customHeight="1">
      <c r="A177" s="20">
        <v>5</v>
      </c>
      <c r="B177" s="26" t="s">
        <v>46</v>
      </c>
      <c r="C177" s="30">
        <v>30</v>
      </c>
      <c r="D177" s="22">
        <v>2.2000000000000002</v>
      </c>
      <c r="E177" s="22">
        <v>0.4</v>
      </c>
      <c r="F177" s="22">
        <v>10.9</v>
      </c>
      <c r="G177" s="22">
        <v>56.1</v>
      </c>
      <c r="H177" s="41">
        <v>0</v>
      </c>
      <c r="I177" s="41">
        <v>0.06</v>
      </c>
      <c r="J177" s="41">
        <v>0</v>
      </c>
      <c r="K177" s="41">
        <v>10.5</v>
      </c>
      <c r="L177" s="41">
        <v>14.1</v>
      </c>
      <c r="M177" s="41">
        <v>47.4</v>
      </c>
      <c r="N177" s="41">
        <v>1.17</v>
      </c>
      <c r="O177" s="42" t="s">
        <v>35</v>
      </c>
    </row>
    <row r="178" spans="1:15" ht="15.75" customHeight="1">
      <c r="A178" s="20">
        <v>6</v>
      </c>
      <c r="B178" s="33" t="s">
        <v>38</v>
      </c>
      <c r="C178" s="31">
        <v>180</v>
      </c>
      <c r="D178" s="31">
        <v>0.2</v>
      </c>
      <c r="E178" s="31">
        <v>0</v>
      </c>
      <c r="F178" s="31">
        <v>12.6</v>
      </c>
      <c r="G178" s="31">
        <v>50.4</v>
      </c>
      <c r="H178" s="30">
        <v>2.8000000000000001E-2</v>
      </c>
      <c r="I178" s="30">
        <v>0</v>
      </c>
      <c r="J178" s="30">
        <v>0</v>
      </c>
      <c r="K178" s="30">
        <v>9.4700000000000006</v>
      </c>
      <c r="L178" s="30">
        <v>1.23</v>
      </c>
      <c r="M178" s="30">
        <v>2.37</v>
      </c>
      <c r="N178" s="30">
        <v>0.27</v>
      </c>
      <c r="O178" s="24">
        <v>411</v>
      </c>
    </row>
    <row r="179" spans="1:15" ht="15.75" customHeight="1">
      <c r="A179" s="20"/>
      <c r="B179" s="37" t="s">
        <v>39</v>
      </c>
      <c r="C179" s="38">
        <f t="shared" ref="C179:N179" si="22">SUM(C173:C178)</f>
        <v>620</v>
      </c>
      <c r="D179" s="38">
        <f t="shared" si="22"/>
        <v>24.199999999999996</v>
      </c>
      <c r="E179" s="38">
        <f t="shared" si="22"/>
        <v>23.5</v>
      </c>
      <c r="F179" s="38">
        <f t="shared" si="22"/>
        <v>69.11999999999999</v>
      </c>
      <c r="G179" s="38">
        <f t="shared" si="22"/>
        <v>585.92999999999995</v>
      </c>
      <c r="H179" s="38">
        <f t="shared" si="22"/>
        <v>14.173</v>
      </c>
      <c r="I179" s="38">
        <f t="shared" si="22"/>
        <v>0.4194</v>
      </c>
      <c r="J179" s="38">
        <f t="shared" si="22"/>
        <v>89.16</v>
      </c>
      <c r="K179" s="38">
        <f t="shared" si="22"/>
        <v>114.181</v>
      </c>
      <c r="L179" s="38">
        <f t="shared" si="22"/>
        <v>102.85600000000001</v>
      </c>
      <c r="M179" s="38">
        <f t="shared" si="22"/>
        <v>325.77199999999999</v>
      </c>
      <c r="N179" s="38">
        <f t="shared" si="22"/>
        <v>5.8973999999999993</v>
      </c>
      <c r="O179" s="24"/>
    </row>
    <row r="180" spans="1:15" ht="15" customHeight="1">
      <c r="A180" s="149" t="s">
        <v>48</v>
      </c>
      <c r="B180" s="149"/>
      <c r="C180" s="149"/>
      <c r="D180" s="149"/>
      <c r="E180" s="149"/>
      <c r="F180" s="149"/>
      <c r="G180" s="149"/>
      <c r="H180" s="149"/>
      <c r="I180" s="149"/>
      <c r="J180" s="149"/>
      <c r="K180" s="149"/>
      <c r="L180" s="149"/>
      <c r="M180" s="149"/>
      <c r="N180" s="149"/>
      <c r="O180" s="149"/>
    </row>
    <row r="181" spans="1:15" ht="15" customHeight="1">
      <c r="A181" s="149"/>
      <c r="B181" s="149"/>
      <c r="C181" s="149"/>
      <c r="D181" s="149"/>
      <c r="E181" s="149"/>
      <c r="F181" s="149"/>
      <c r="G181" s="149"/>
      <c r="H181" s="149"/>
      <c r="I181" s="149"/>
      <c r="J181" s="149"/>
      <c r="K181" s="149"/>
      <c r="L181" s="149"/>
      <c r="M181" s="149"/>
      <c r="N181" s="149"/>
      <c r="O181" s="149"/>
    </row>
    <row r="182" spans="1:15" ht="15" customHeight="1">
      <c r="A182" s="87">
        <v>1</v>
      </c>
      <c r="B182" s="88" t="s">
        <v>83</v>
      </c>
      <c r="C182" s="22">
        <v>50</v>
      </c>
      <c r="D182" s="23">
        <v>4.3</v>
      </c>
      <c r="E182" s="23">
        <v>4.3</v>
      </c>
      <c r="F182" s="23">
        <v>25</v>
      </c>
      <c r="G182" s="23">
        <v>160</v>
      </c>
      <c r="H182" s="23">
        <v>12.41</v>
      </c>
      <c r="I182" s="23">
        <v>7.8E-2</v>
      </c>
      <c r="J182" s="23">
        <v>39.44</v>
      </c>
      <c r="K182" s="23">
        <v>52.91</v>
      </c>
      <c r="L182" s="23">
        <v>34.380000000000003</v>
      </c>
      <c r="M182" s="23">
        <v>79.319999999999993</v>
      </c>
      <c r="N182" s="23">
        <v>1.36</v>
      </c>
      <c r="O182" s="40">
        <v>450</v>
      </c>
    </row>
    <row r="183" spans="1:15" ht="30.75" customHeight="1">
      <c r="A183" s="87">
        <v>2</v>
      </c>
      <c r="B183" s="26" t="s">
        <v>51</v>
      </c>
      <c r="C183" s="30">
        <v>180</v>
      </c>
      <c r="D183" s="30">
        <v>0.2</v>
      </c>
      <c r="E183" s="30">
        <v>0.2</v>
      </c>
      <c r="F183" s="30">
        <v>42.7</v>
      </c>
      <c r="G183" s="31">
        <v>174.6</v>
      </c>
      <c r="H183" s="31">
        <v>3</v>
      </c>
      <c r="I183" s="31">
        <v>0</v>
      </c>
      <c r="J183" s="31">
        <v>0</v>
      </c>
      <c r="K183" s="31">
        <v>1.1000000000000001</v>
      </c>
      <c r="L183" s="31">
        <v>0.9</v>
      </c>
      <c r="M183" s="31">
        <v>0.7</v>
      </c>
      <c r="N183" s="31">
        <v>3</v>
      </c>
      <c r="O183" s="28">
        <v>354</v>
      </c>
    </row>
    <row r="184" spans="1:15" ht="17.100000000000001" customHeight="1">
      <c r="A184" s="20"/>
      <c r="B184" s="34" t="s">
        <v>39</v>
      </c>
      <c r="C184" s="35">
        <f t="shared" ref="C184:N184" si="23">SUM(C182:C183)</f>
        <v>230</v>
      </c>
      <c r="D184" s="35">
        <f t="shared" si="23"/>
        <v>4.5</v>
      </c>
      <c r="E184" s="35">
        <f t="shared" si="23"/>
        <v>4.5</v>
      </c>
      <c r="F184" s="35">
        <f t="shared" si="23"/>
        <v>67.7</v>
      </c>
      <c r="G184" s="35">
        <f t="shared" si="23"/>
        <v>334.6</v>
      </c>
      <c r="H184" s="35">
        <f t="shared" si="23"/>
        <v>15.41</v>
      </c>
      <c r="I184" s="35">
        <f t="shared" si="23"/>
        <v>7.8E-2</v>
      </c>
      <c r="J184" s="35">
        <f t="shared" si="23"/>
        <v>39.44</v>
      </c>
      <c r="K184" s="35">
        <f t="shared" si="23"/>
        <v>54.01</v>
      </c>
      <c r="L184" s="35">
        <f t="shared" si="23"/>
        <v>35.28</v>
      </c>
      <c r="M184" s="35">
        <f t="shared" si="23"/>
        <v>80.02</v>
      </c>
      <c r="N184" s="35">
        <f t="shared" si="23"/>
        <v>4.3600000000000003</v>
      </c>
      <c r="O184" s="24"/>
    </row>
    <row r="185" spans="1:15" ht="15.75" customHeight="1">
      <c r="A185" s="20"/>
      <c r="B185" s="34" t="s">
        <v>52</v>
      </c>
      <c r="C185" s="35">
        <f t="shared" ref="C185:N185" si="24">SUM(C167+C179+C184+C170)</f>
        <v>1355</v>
      </c>
      <c r="D185" s="35">
        <f t="shared" si="24"/>
        <v>45.359999999999992</v>
      </c>
      <c r="E185" s="35">
        <f t="shared" si="24"/>
        <v>55.35</v>
      </c>
      <c r="F185" s="35">
        <f t="shared" si="24"/>
        <v>216.13999999999996</v>
      </c>
      <c r="G185" s="35">
        <f t="shared" si="24"/>
        <v>1541.73</v>
      </c>
      <c r="H185" s="35">
        <f t="shared" si="24"/>
        <v>94.41</v>
      </c>
      <c r="I185" s="35">
        <f t="shared" si="24"/>
        <v>5.0354000000000001</v>
      </c>
      <c r="J185" s="35">
        <f t="shared" si="24"/>
        <v>247.2</v>
      </c>
      <c r="K185" s="35">
        <f t="shared" si="24"/>
        <v>351.81699999999995</v>
      </c>
      <c r="L185" s="35">
        <f t="shared" si="24"/>
        <v>231.78399999999999</v>
      </c>
      <c r="M185" s="35">
        <f t="shared" si="24"/>
        <v>715.08799999999997</v>
      </c>
      <c r="N185" s="35">
        <f t="shared" si="24"/>
        <v>18.8184</v>
      </c>
      <c r="O185" s="24"/>
    </row>
    <row r="186" spans="1:15" ht="17.100000000000001" customHeight="1">
      <c r="A186" s="140" t="s">
        <v>84</v>
      </c>
      <c r="B186" s="140"/>
      <c r="C186" s="140"/>
      <c r="D186" s="140"/>
      <c r="E186" s="140"/>
      <c r="F186" s="140"/>
      <c r="G186" s="140"/>
      <c r="H186" s="140"/>
      <c r="I186" s="17"/>
      <c r="J186" s="17"/>
      <c r="K186" s="17"/>
      <c r="L186" s="17"/>
      <c r="M186" s="17"/>
      <c r="N186" s="17"/>
    </row>
    <row r="187" spans="1:15" ht="15" customHeight="1">
      <c r="A187" s="140" t="s">
        <v>85</v>
      </c>
      <c r="B187" s="140"/>
      <c r="C187" s="140"/>
      <c r="D187" s="140"/>
      <c r="E187" s="140"/>
      <c r="F187" s="140"/>
      <c r="G187" s="140"/>
      <c r="H187" s="140"/>
      <c r="I187" s="17"/>
      <c r="J187" s="17"/>
      <c r="K187" s="17"/>
      <c r="L187" s="17"/>
      <c r="M187" s="17"/>
      <c r="N187" s="17"/>
    </row>
    <row r="188" spans="1:15" ht="12.75" customHeight="1">
      <c r="A188" s="140" t="s">
        <v>14</v>
      </c>
      <c r="B188" s="140"/>
      <c r="C188" s="140"/>
      <c r="D188" s="140"/>
      <c r="E188" s="140"/>
      <c r="F188" s="140"/>
      <c r="G188" s="140"/>
      <c r="H188" s="140"/>
      <c r="I188" s="17"/>
      <c r="J188" s="17"/>
      <c r="K188" s="17"/>
      <c r="L188" s="17"/>
      <c r="M188" s="17"/>
      <c r="N188" s="17"/>
    </row>
    <row r="189" spans="1:15" ht="12.75" customHeight="1">
      <c r="A189" s="141"/>
      <c r="B189" s="141"/>
      <c r="C189" s="141"/>
      <c r="D189" s="141"/>
      <c r="E189" s="141"/>
      <c r="F189" s="141"/>
      <c r="G189" s="141"/>
      <c r="H189" s="141"/>
      <c r="I189" s="18"/>
      <c r="J189" s="18"/>
      <c r="K189" s="18"/>
      <c r="L189" s="18"/>
      <c r="M189" s="18"/>
      <c r="N189" s="18"/>
    </row>
    <row r="190" spans="1:15" ht="28.35" customHeight="1">
      <c r="A190" s="142"/>
      <c r="B190" s="143" t="s">
        <v>15</v>
      </c>
      <c r="C190" s="144" t="s">
        <v>16</v>
      </c>
      <c r="D190" s="145" t="s">
        <v>17</v>
      </c>
      <c r="E190" s="145"/>
      <c r="F190" s="145"/>
      <c r="G190" s="144" t="s">
        <v>18</v>
      </c>
      <c r="H190" s="145" t="s">
        <v>19</v>
      </c>
      <c r="I190" s="145"/>
      <c r="J190" s="145"/>
      <c r="K190" s="145" t="s">
        <v>20</v>
      </c>
      <c r="L190" s="145"/>
      <c r="M190" s="145"/>
      <c r="N190" s="145"/>
      <c r="O190" s="146" t="s">
        <v>21</v>
      </c>
    </row>
    <row r="191" spans="1:15" ht="28.9" customHeight="1">
      <c r="A191" s="142"/>
      <c r="B191" s="143"/>
      <c r="C191" s="144"/>
      <c r="D191" s="19" t="s">
        <v>22</v>
      </c>
      <c r="E191" s="19" t="s">
        <v>23</v>
      </c>
      <c r="F191" s="19" t="s">
        <v>24</v>
      </c>
      <c r="G191" s="144"/>
      <c r="H191" s="19" t="s">
        <v>25</v>
      </c>
      <c r="I191" s="19" t="s">
        <v>26</v>
      </c>
      <c r="J191" s="19" t="s">
        <v>27</v>
      </c>
      <c r="K191" s="19" t="s">
        <v>28</v>
      </c>
      <c r="L191" s="19" t="s">
        <v>29</v>
      </c>
      <c r="M191" s="19" t="s">
        <v>30</v>
      </c>
      <c r="N191" s="19" t="s">
        <v>31</v>
      </c>
      <c r="O191" s="146"/>
    </row>
    <row r="192" spans="1:15" ht="17.100000000000001" customHeight="1">
      <c r="A192" s="20"/>
      <c r="B192" s="150" t="s">
        <v>32</v>
      </c>
      <c r="C192" s="150"/>
      <c r="D192" s="150"/>
      <c r="E192" s="150"/>
      <c r="F192" s="150"/>
      <c r="G192" s="150"/>
      <c r="H192" s="150"/>
      <c r="I192" s="150"/>
      <c r="J192" s="150"/>
      <c r="K192" s="150"/>
      <c r="L192" s="150"/>
      <c r="M192" s="150"/>
      <c r="N192" s="150"/>
      <c r="O192" s="150"/>
    </row>
    <row r="193" spans="1:16" s="10" customFormat="1" ht="19.350000000000001" customHeight="1">
      <c r="A193" s="25">
        <v>1</v>
      </c>
      <c r="B193" s="26" t="s">
        <v>86</v>
      </c>
      <c r="C193" s="30">
        <v>180</v>
      </c>
      <c r="D193" s="22">
        <v>3.2</v>
      </c>
      <c r="E193" s="22">
        <v>3.4</v>
      </c>
      <c r="F193" s="22">
        <v>13.1</v>
      </c>
      <c r="G193" s="22">
        <v>97.2</v>
      </c>
      <c r="H193" s="30">
        <v>0.91</v>
      </c>
      <c r="I193" s="30">
        <v>6.6000000000000003E-2</v>
      </c>
      <c r="J193" s="30">
        <v>30.6</v>
      </c>
      <c r="K193" s="30">
        <v>158.82599999999999</v>
      </c>
      <c r="L193" s="30">
        <v>23.065999999999999</v>
      </c>
      <c r="M193" s="30">
        <v>137.46</v>
      </c>
      <c r="N193" s="30">
        <v>0.253</v>
      </c>
      <c r="O193" s="24">
        <v>101</v>
      </c>
      <c r="P193" s="29"/>
    </row>
    <row r="194" spans="1:16" ht="31.5" customHeight="1">
      <c r="A194" s="49">
        <v>2</v>
      </c>
      <c r="B194" s="83" t="s">
        <v>80</v>
      </c>
      <c r="C194" s="84">
        <v>10</v>
      </c>
      <c r="D194" s="52">
        <v>2.2999999999999998</v>
      </c>
      <c r="E194" s="52">
        <v>2.9</v>
      </c>
      <c r="F194" s="52">
        <v>0</v>
      </c>
      <c r="G194" s="52">
        <v>36.200000000000003</v>
      </c>
      <c r="H194" s="79">
        <v>7.0000000000000007E-2</v>
      </c>
      <c r="I194" s="79">
        <v>0.05</v>
      </c>
      <c r="J194" s="79">
        <v>46</v>
      </c>
      <c r="K194" s="79">
        <v>96.1</v>
      </c>
      <c r="L194" s="79">
        <v>13.4</v>
      </c>
      <c r="M194" s="79">
        <v>77.599999999999994</v>
      </c>
      <c r="N194" s="79">
        <v>0.71</v>
      </c>
      <c r="O194" s="54">
        <v>3</v>
      </c>
    </row>
    <row r="195" spans="1:16" ht="31.5" customHeight="1">
      <c r="A195" s="49">
        <v>3</v>
      </c>
      <c r="B195" s="32" t="s">
        <v>37</v>
      </c>
      <c r="C195" s="30">
        <v>5</v>
      </c>
      <c r="D195" s="30">
        <v>0</v>
      </c>
      <c r="E195" s="30">
        <v>4.0999999999999996</v>
      </c>
      <c r="F195" s="30">
        <v>0</v>
      </c>
      <c r="G195" s="30">
        <v>37.4</v>
      </c>
      <c r="H195" s="31">
        <v>0</v>
      </c>
      <c r="I195" s="31">
        <v>0.3</v>
      </c>
      <c r="J195" s="31">
        <v>3.6</v>
      </c>
      <c r="K195" s="31">
        <v>0.1</v>
      </c>
      <c r="L195" s="31">
        <v>0</v>
      </c>
      <c r="M195" s="31">
        <v>0.1</v>
      </c>
      <c r="N195" s="31">
        <v>0.1</v>
      </c>
      <c r="O195" s="24">
        <v>6</v>
      </c>
    </row>
    <row r="196" spans="1:16" ht="31.5" customHeight="1">
      <c r="A196" s="49">
        <v>4</v>
      </c>
      <c r="B196" s="26" t="s">
        <v>36</v>
      </c>
      <c r="C196" s="30">
        <v>30</v>
      </c>
      <c r="D196" s="30">
        <v>2.4500000000000002</v>
      </c>
      <c r="E196" s="30">
        <v>7.55</v>
      </c>
      <c r="F196" s="30">
        <v>14.62</v>
      </c>
      <c r="G196" s="30">
        <v>136</v>
      </c>
      <c r="H196" s="31">
        <v>0</v>
      </c>
      <c r="I196" s="31">
        <v>0.05</v>
      </c>
      <c r="J196" s="31">
        <v>40</v>
      </c>
      <c r="K196" s="31">
        <v>9.3000000000000007</v>
      </c>
      <c r="L196" s="31">
        <v>9.9</v>
      </c>
      <c r="M196" s="31">
        <v>29.1</v>
      </c>
      <c r="N196" s="31">
        <v>0.62</v>
      </c>
      <c r="O196" s="24">
        <v>1</v>
      </c>
    </row>
    <row r="197" spans="1:16" ht="15.75" customHeight="1">
      <c r="A197" s="20">
        <v>5</v>
      </c>
      <c r="B197" s="26" t="s">
        <v>87</v>
      </c>
      <c r="C197" s="30">
        <v>180</v>
      </c>
      <c r="D197" s="23">
        <v>5</v>
      </c>
      <c r="E197" s="23">
        <v>2.7</v>
      </c>
      <c r="F197" s="30">
        <v>17.5</v>
      </c>
      <c r="G197" s="30">
        <v>115.2</v>
      </c>
      <c r="H197" s="89">
        <v>1.17</v>
      </c>
      <c r="I197" s="89">
        <v>3.3750000000000002E-2</v>
      </c>
      <c r="J197" s="89">
        <v>18</v>
      </c>
      <c r="K197" s="89">
        <v>113.163</v>
      </c>
      <c r="L197" s="89">
        <v>12.6</v>
      </c>
      <c r="M197" s="89">
        <v>81</v>
      </c>
      <c r="N197" s="89">
        <v>0.1237</v>
      </c>
      <c r="O197" s="24">
        <v>414</v>
      </c>
    </row>
    <row r="198" spans="1:16" ht="15.75" customHeight="1">
      <c r="A198" s="20"/>
      <c r="B198" s="34" t="s">
        <v>39</v>
      </c>
      <c r="C198" s="35">
        <f t="shared" ref="C198:N198" si="25">SUM(C193:C197)</f>
        <v>405</v>
      </c>
      <c r="D198" s="35">
        <f t="shared" si="25"/>
        <v>12.95</v>
      </c>
      <c r="E198" s="35">
        <f t="shared" si="25"/>
        <v>20.65</v>
      </c>
      <c r="F198" s="35">
        <f t="shared" si="25"/>
        <v>45.22</v>
      </c>
      <c r="G198" s="35">
        <f t="shared" si="25"/>
        <v>422</v>
      </c>
      <c r="H198" s="35">
        <f t="shared" si="25"/>
        <v>2.15</v>
      </c>
      <c r="I198" s="35">
        <f t="shared" si="25"/>
        <v>0.49974999999999997</v>
      </c>
      <c r="J198" s="35">
        <f t="shared" si="25"/>
        <v>138.19999999999999</v>
      </c>
      <c r="K198" s="35">
        <f t="shared" si="25"/>
        <v>377.48899999999998</v>
      </c>
      <c r="L198" s="35">
        <f t="shared" si="25"/>
        <v>58.966000000000001</v>
      </c>
      <c r="M198" s="35">
        <f t="shared" si="25"/>
        <v>325.26</v>
      </c>
      <c r="N198" s="35">
        <f t="shared" si="25"/>
        <v>1.8066999999999998</v>
      </c>
      <c r="O198" s="24"/>
    </row>
    <row r="199" spans="1:16" ht="21" customHeight="1">
      <c r="A199" s="142" t="s">
        <v>40</v>
      </c>
      <c r="B199" s="142"/>
      <c r="C199" s="142"/>
      <c r="D199" s="142"/>
      <c r="E199" s="142"/>
      <c r="F199" s="142"/>
      <c r="G199" s="142"/>
      <c r="H199" s="142"/>
      <c r="I199" s="142"/>
      <c r="J199" s="142"/>
      <c r="K199" s="142"/>
      <c r="L199" s="142"/>
      <c r="M199" s="142"/>
      <c r="N199" s="142"/>
      <c r="O199" s="142"/>
    </row>
    <row r="200" spans="1:16" ht="29.45" customHeight="1">
      <c r="A200" s="20">
        <v>1</v>
      </c>
      <c r="B200" s="26" t="s">
        <v>41</v>
      </c>
      <c r="C200" s="30">
        <v>100</v>
      </c>
      <c r="D200" s="36">
        <v>0.04</v>
      </c>
      <c r="E200" s="36">
        <v>0.04</v>
      </c>
      <c r="F200" s="30">
        <v>9.8000000000000007</v>
      </c>
      <c r="G200" s="30">
        <v>44</v>
      </c>
      <c r="H200" s="30">
        <v>10</v>
      </c>
      <c r="I200" s="30">
        <v>3.15E-2</v>
      </c>
      <c r="J200" s="30">
        <v>0</v>
      </c>
      <c r="K200" s="30">
        <v>16</v>
      </c>
      <c r="L200" s="30">
        <v>9</v>
      </c>
      <c r="M200" s="30">
        <v>11</v>
      </c>
      <c r="N200" s="30">
        <v>2.2000000000000002</v>
      </c>
      <c r="O200" s="24">
        <v>386</v>
      </c>
    </row>
    <row r="201" spans="1:16" ht="15.75" customHeight="1">
      <c r="A201" s="20"/>
      <c r="B201" s="34" t="s">
        <v>39</v>
      </c>
      <c r="C201" s="38">
        <f t="shared" ref="C201:N201" si="26">SUM(C200:C200)</f>
        <v>100</v>
      </c>
      <c r="D201" s="38">
        <f t="shared" si="26"/>
        <v>0.04</v>
      </c>
      <c r="E201" s="38">
        <f t="shared" si="26"/>
        <v>0.04</v>
      </c>
      <c r="F201" s="38">
        <f t="shared" si="26"/>
        <v>9.8000000000000007</v>
      </c>
      <c r="G201" s="38">
        <f t="shared" si="26"/>
        <v>44</v>
      </c>
      <c r="H201" s="38">
        <f t="shared" si="26"/>
        <v>10</v>
      </c>
      <c r="I201" s="38">
        <f t="shared" si="26"/>
        <v>3.15E-2</v>
      </c>
      <c r="J201" s="38">
        <f t="shared" si="26"/>
        <v>0</v>
      </c>
      <c r="K201" s="38">
        <f t="shared" si="26"/>
        <v>16</v>
      </c>
      <c r="L201" s="38">
        <f t="shared" si="26"/>
        <v>9</v>
      </c>
      <c r="M201" s="38">
        <f t="shared" si="26"/>
        <v>11</v>
      </c>
      <c r="N201" s="38">
        <f t="shared" si="26"/>
        <v>2.2000000000000002</v>
      </c>
      <c r="O201" s="28"/>
    </row>
    <row r="202" spans="1:16" ht="15" customHeight="1">
      <c r="A202" s="149" t="s">
        <v>55</v>
      </c>
      <c r="B202" s="149"/>
      <c r="C202" s="149"/>
      <c r="D202" s="149"/>
      <c r="E202" s="149"/>
      <c r="F202" s="149"/>
      <c r="G202" s="149"/>
      <c r="H202" s="149"/>
      <c r="I202" s="149"/>
      <c r="J202" s="149"/>
      <c r="K202" s="149"/>
      <c r="L202" s="149"/>
      <c r="M202" s="149"/>
      <c r="N202" s="149"/>
      <c r="O202" s="149"/>
    </row>
    <row r="203" spans="1:16" ht="6" customHeight="1">
      <c r="A203" s="149"/>
      <c r="B203" s="149"/>
      <c r="C203" s="149"/>
      <c r="D203" s="149"/>
      <c r="E203" s="149"/>
      <c r="F203" s="149"/>
      <c r="G203" s="149"/>
      <c r="H203" s="149"/>
      <c r="I203" s="149"/>
      <c r="J203" s="149"/>
      <c r="K203" s="149"/>
      <c r="L203" s="149"/>
      <c r="M203" s="149"/>
      <c r="N203" s="149"/>
      <c r="O203" s="149"/>
    </row>
    <row r="204" spans="1:16" ht="30.2" customHeight="1">
      <c r="A204" s="90">
        <v>1</v>
      </c>
      <c r="B204" s="91" t="s">
        <v>88</v>
      </c>
      <c r="C204" s="92">
        <v>180</v>
      </c>
      <c r="D204" s="92">
        <v>2.2999999999999998</v>
      </c>
      <c r="E204" s="92">
        <v>2.2000000000000002</v>
      </c>
      <c r="F204" s="92">
        <v>17.100000000000001</v>
      </c>
      <c r="G204" s="92">
        <v>97.2</v>
      </c>
      <c r="H204" s="93">
        <v>6.6</v>
      </c>
      <c r="I204" s="94">
        <v>7.8E-2</v>
      </c>
      <c r="J204" s="93">
        <v>0</v>
      </c>
      <c r="K204" s="93">
        <v>19.2</v>
      </c>
      <c r="L204" s="93">
        <v>21.32</v>
      </c>
      <c r="M204" s="93">
        <v>53.36</v>
      </c>
      <c r="N204" s="93">
        <v>0.78</v>
      </c>
      <c r="O204" s="24">
        <v>86</v>
      </c>
    </row>
    <row r="205" spans="1:16" ht="15.75" customHeight="1">
      <c r="A205" s="90">
        <v>2</v>
      </c>
      <c r="B205" s="91" t="s">
        <v>89</v>
      </c>
      <c r="C205" s="92">
        <v>70</v>
      </c>
      <c r="D205" s="92">
        <v>12.8</v>
      </c>
      <c r="E205" s="92">
        <v>1.7</v>
      </c>
      <c r="F205" s="92">
        <v>1.2</v>
      </c>
      <c r="G205" s="92">
        <v>71.400000000000006</v>
      </c>
      <c r="H205" s="95">
        <v>0.52</v>
      </c>
      <c r="I205" s="95">
        <v>0.04</v>
      </c>
      <c r="J205" s="95">
        <v>24.66</v>
      </c>
      <c r="K205" s="95">
        <v>20.329999999999998</v>
      </c>
      <c r="L205" s="95">
        <v>13.33</v>
      </c>
      <c r="M205" s="95">
        <v>64.266000000000005</v>
      </c>
      <c r="N205" s="95">
        <v>0.64</v>
      </c>
      <c r="O205" s="24">
        <v>304</v>
      </c>
    </row>
    <row r="206" spans="1:16" ht="28.9" customHeight="1">
      <c r="A206" s="96">
        <v>3</v>
      </c>
      <c r="B206" s="97" t="s">
        <v>90</v>
      </c>
      <c r="C206" s="98">
        <v>120</v>
      </c>
      <c r="D206" s="99">
        <v>2.48</v>
      </c>
      <c r="E206" s="99">
        <v>3.88</v>
      </c>
      <c r="F206" s="99">
        <v>11.31</v>
      </c>
      <c r="G206" s="99">
        <v>90.12</v>
      </c>
      <c r="H206" s="98">
        <v>20.6</v>
      </c>
      <c r="I206" s="98">
        <v>3.2000000000000001E-2</v>
      </c>
      <c r="J206" s="98">
        <v>0</v>
      </c>
      <c r="K206" s="98">
        <v>66.540000000000006</v>
      </c>
      <c r="L206" s="98">
        <v>24.78</v>
      </c>
      <c r="M206" s="98">
        <v>48.7</v>
      </c>
      <c r="N206" s="98">
        <v>0.97</v>
      </c>
      <c r="O206" s="100">
        <v>354</v>
      </c>
    </row>
    <row r="207" spans="1:16" ht="19.5" customHeight="1">
      <c r="A207" s="90">
        <v>4</v>
      </c>
      <c r="B207" s="26" t="s">
        <v>36</v>
      </c>
      <c r="C207" s="30">
        <v>30</v>
      </c>
      <c r="D207" s="30">
        <v>2.4500000000000002</v>
      </c>
      <c r="E207" s="30">
        <v>7.55</v>
      </c>
      <c r="F207" s="30">
        <v>14.62</v>
      </c>
      <c r="G207" s="30">
        <v>136</v>
      </c>
      <c r="H207" s="31">
        <v>0</v>
      </c>
      <c r="I207" s="31">
        <v>0.05</v>
      </c>
      <c r="J207" s="31">
        <v>40</v>
      </c>
      <c r="K207" s="31">
        <v>9.3000000000000007</v>
      </c>
      <c r="L207" s="31">
        <v>9.9</v>
      </c>
      <c r="M207" s="31">
        <v>29.1</v>
      </c>
      <c r="N207" s="31">
        <v>0.62</v>
      </c>
      <c r="O207" s="24">
        <v>1</v>
      </c>
    </row>
    <row r="208" spans="1:16" ht="17.45" customHeight="1">
      <c r="A208" s="90">
        <v>5</v>
      </c>
      <c r="B208" s="26" t="s">
        <v>46</v>
      </c>
      <c r="C208" s="30">
        <v>30</v>
      </c>
      <c r="D208" s="22">
        <v>2.2000000000000002</v>
      </c>
      <c r="E208" s="22">
        <v>0.4</v>
      </c>
      <c r="F208" s="22">
        <v>10.9</v>
      </c>
      <c r="G208" s="22">
        <v>56.1</v>
      </c>
      <c r="H208" s="41">
        <v>0</v>
      </c>
      <c r="I208" s="41">
        <v>0.06</v>
      </c>
      <c r="J208" s="41">
        <v>0</v>
      </c>
      <c r="K208" s="41">
        <v>10.5</v>
      </c>
      <c r="L208" s="41">
        <v>14.1</v>
      </c>
      <c r="M208" s="41">
        <v>47.4</v>
      </c>
      <c r="N208" s="41">
        <v>1.17</v>
      </c>
      <c r="O208" s="42" t="s">
        <v>35</v>
      </c>
    </row>
    <row r="209" spans="1:16" s="10" customFormat="1" ht="29.45" customHeight="1">
      <c r="A209" s="20">
        <v>6</v>
      </c>
      <c r="B209" s="46" t="s">
        <v>59</v>
      </c>
      <c r="C209" s="31">
        <v>180</v>
      </c>
      <c r="D209" s="30">
        <v>0.2</v>
      </c>
      <c r="E209" s="30">
        <v>0.2</v>
      </c>
      <c r="F209" s="30">
        <v>27.5</v>
      </c>
      <c r="G209" s="30">
        <v>106.4</v>
      </c>
      <c r="H209" s="23">
        <v>1.55</v>
      </c>
      <c r="I209" s="23">
        <v>8.9999999999999993E-3</v>
      </c>
      <c r="J209" s="23">
        <v>8.1</v>
      </c>
      <c r="K209" s="23">
        <v>13.03</v>
      </c>
      <c r="L209" s="23">
        <v>3.24</v>
      </c>
      <c r="M209" s="23">
        <v>3.96</v>
      </c>
      <c r="N209" s="23">
        <v>0.85</v>
      </c>
      <c r="O209" s="47">
        <v>390</v>
      </c>
      <c r="P209" s="101"/>
    </row>
    <row r="210" spans="1:16" ht="15.75" customHeight="1">
      <c r="A210" s="90"/>
      <c r="B210" s="102" t="s">
        <v>39</v>
      </c>
      <c r="C210" s="103">
        <f t="shared" ref="C210:N210" si="27">SUM(C204:C209)</f>
        <v>610</v>
      </c>
      <c r="D210" s="103">
        <f t="shared" si="27"/>
        <v>22.43</v>
      </c>
      <c r="E210" s="103">
        <f t="shared" si="27"/>
        <v>15.93</v>
      </c>
      <c r="F210" s="103">
        <f t="shared" si="27"/>
        <v>82.63</v>
      </c>
      <c r="G210" s="103">
        <f t="shared" si="27"/>
        <v>557.22</v>
      </c>
      <c r="H210" s="103">
        <f t="shared" si="27"/>
        <v>29.27</v>
      </c>
      <c r="I210" s="103">
        <f t="shared" si="27"/>
        <v>0.26900000000000002</v>
      </c>
      <c r="J210" s="103">
        <f t="shared" si="27"/>
        <v>72.759999999999991</v>
      </c>
      <c r="K210" s="103">
        <f t="shared" si="27"/>
        <v>138.9</v>
      </c>
      <c r="L210" s="103">
        <f t="shared" si="27"/>
        <v>86.669999999999987</v>
      </c>
      <c r="M210" s="103">
        <f t="shared" si="27"/>
        <v>246.78600000000003</v>
      </c>
      <c r="N210" s="103">
        <f t="shared" si="27"/>
        <v>5.0299999999999994</v>
      </c>
      <c r="O210" s="24"/>
    </row>
    <row r="211" spans="1:16" ht="12.75" customHeight="1">
      <c r="A211" s="149" t="s">
        <v>48</v>
      </c>
      <c r="B211" s="149"/>
      <c r="C211" s="149"/>
      <c r="D211" s="149"/>
      <c r="E211" s="149"/>
      <c r="F211" s="149"/>
      <c r="G211" s="149"/>
      <c r="H211" s="149"/>
      <c r="I211" s="149"/>
      <c r="J211" s="149"/>
      <c r="K211" s="149"/>
      <c r="L211" s="149"/>
      <c r="M211" s="149"/>
      <c r="N211" s="149"/>
      <c r="O211" s="149"/>
    </row>
    <row r="212" spans="1:16" ht="12.75" customHeight="1">
      <c r="A212" s="149"/>
      <c r="B212" s="149"/>
      <c r="C212" s="149"/>
      <c r="D212" s="149"/>
      <c r="E212" s="149"/>
      <c r="F212" s="149"/>
      <c r="G212" s="149"/>
      <c r="H212" s="149"/>
      <c r="I212" s="149"/>
      <c r="J212" s="149"/>
      <c r="K212" s="149"/>
      <c r="L212" s="149"/>
      <c r="M212" s="149"/>
      <c r="N212" s="149"/>
      <c r="O212" s="149"/>
    </row>
    <row r="213" spans="1:16" ht="29.45" customHeight="1">
      <c r="A213" s="90">
        <v>1</v>
      </c>
      <c r="B213" s="104" t="s">
        <v>91</v>
      </c>
      <c r="C213" s="95" t="s">
        <v>50</v>
      </c>
      <c r="D213" s="105">
        <v>3.7</v>
      </c>
      <c r="E213" s="105">
        <v>4.5</v>
      </c>
      <c r="F213" s="105">
        <v>12.3</v>
      </c>
      <c r="G213" s="105">
        <v>100.6</v>
      </c>
      <c r="H213" s="105">
        <v>0.1</v>
      </c>
      <c r="I213" s="105">
        <v>2.2999999999999998</v>
      </c>
      <c r="J213" s="105">
        <v>3.9</v>
      </c>
      <c r="K213" s="105">
        <v>2.6</v>
      </c>
      <c r="L213" s="105">
        <v>1.5</v>
      </c>
      <c r="M213" s="105">
        <v>5.7</v>
      </c>
      <c r="N213" s="105">
        <v>2.5</v>
      </c>
      <c r="O213" s="24">
        <v>401</v>
      </c>
    </row>
    <row r="214" spans="1:16" ht="15.75" customHeight="1">
      <c r="A214" s="20">
        <v>2</v>
      </c>
      <c r="B214" s="26" t="s">
        <v>77</v>
      </c>
      <c r="C214" s="30">
        <v>180</v>
      </c>
      <c r="D214" s="30">
        <v>5.48</v>
      </c>
      <c r="E214" s="30">
        <v>4.88</v>
      </c>
      <c r="F214" s="30">
        <v>9.07</v>
      </c>
      <c r="G214" s="31">
        <v>102</v>
      </c>
      <c r="H214" s="31">
        <v>2.46</v>
      </c>
      <c r="I214" s="31">
        <v>0.08</v>
      </c>
      <c r="J214" s="31">
        <v>38</v>
      </c>
      <c r="K214" s="31">
        <v>226.8</v>
      </c>
      <c r="L214" s="31">
        <v>26.5</v>
      </c>
      <c r="M214" s="31">
        <v>170.1</v>
      </c>
      <c r="N214" s="31">
        <v>0.19</v>
      </c>
      <c r="O214" s="28">
        <v>419</v>
      </c>
    </row>
    <row r="215" spans="1:16" ht="15.75" customHeight="1">
      <c r="A215" s="90"/>
      <c r="B215" s="102" t="s">
        <v>39</v>
      </c>
      <c r="C215" s="103">
        <v>250</v>
      </c>
      <c r="D215" s="103">
        <f t="shared" ref="D215:N215" si="28">SUM(D213:D214)</f>
        <v>9.18</v>
      </c>
      <c r="E215" s="103">
        <f t="shared" si="28"/>
        <v>9.379999999999999</v>
      </c>
      <c r="F215" s="103">
        <f t="shared" si="28"/>
        <v>21.37</v>
      </c>
      <c r="G215" s="103">
        <f t="shared" si="28"/>
        <v>202.6</v>
      </c>
      <c r="H215" s="103">
        <f t="shared" si="28"/>
        <v>2.56</v>
      </c>
      <c r="I215" s="103">
        <f t="shared" si="28"/>
        <v>2.38</v>
      </c>
      <c r="J215" s="103">
        <f t="shared" si="28"/>
        <v>41.9</v>
      </c>
      <c r="K215" s="103">
        <f t="shared" si="28"/>
        <v>229.4</v>
      </c>
      <c r="L215" s="103">
        <f t="shared" si="28"/>
        <v>28</v>
      </c>
      <c r="M215" s="103">
        <f t="shared" si="28"/>
        <v>175.79999999999998</v>
      </c>
      <c r="N215" s="103">
        <f t="shared" si="28"/>
        <v>2.69</v>
      </c>
      <c r="O215" s="24"/>
    </row>
    <row r="216" spans="1:16" ht="21" customHeight="1">
      <c r="A216" s="90"/>
      <c r="B216" s="102" t="s">
        <v>52</v>
      </c>
      <c r="C216" s="103">
        <f t="shared" ref="C216:N216" si="29">SUM(C198+C201+C210+C215)</f>
        <v>1365</v>
      </c>
      <c r="D216" s="103">
        <f t="shared" si="29"/>
        <v>44.6</v>
      </c>
      <c r="E216" s="103">
        <f t="shared" si="29"/>
        <v>46</v>
      </c>
      <c r="F216" s="103">
        <f t="shared" si="29"/>
        <v>159.01999999999998</v>
      </c>
      <c r="G216" s="103">
        <f t="shared" si="29"/>
        <v>1225.82</v>
      </c>
      <c r="H216" s="103">
        <f t="shared" si="29"/>
        <v>43.980000000000004</v>
      </c>
      <c r="I216" s="103">
        <f t="shared" si="29"/>
        <v>3.18025</v>
      </c>
      <c r="J216" s="103">
        <f t="shared" si="29"/>
        <v>252.85999999999999</v>
      </c>
      <c r="K216" s="103">
        <f t="shared" si="29"/>
        <v>761.78899999999999</v>
      </c>
      <c r="L216" s="103">
        <f t="shared" si="29"/>
        <v>182.636</v>
      </c>
      <c r="M216" s="103">
        <f t="shared" si="29"/>
        <v>758.846</v>
      </c>
      <c r="N216" s="103">
        <f t="shared" si="29"/>
        <v>11.726699999999999</v>
      </c>
      <c r="O216" s="24"/>
    </row>
    <row r="217" spans="1:16" ht="13.35" customHeight="1">
      <c r="A217" s="140" t="s">
        <v>92</v>
      </c>
      <c r="B217" s="140"/>
      <c r="C217" s="140"/>
      <c r="D217" s="140"/>
      <c r="E217" s="140"/>
      <c r="F217" s="140"/>
      <c r="G217" s="140"/>
      <c r="H217" s="140"/>
      <c r="I217" s="17"/>
      <c r="J217" s="17"/>
      <c r="K217" s="17"/>
      <c r="L217" s="17"/>
      <c r="M217" s="17"/>
      <c r="N217" s="17"/>
    </row>
    <row r="218" spans="1:16" ht="13.35" customHeight="1">
      <c r="A218" s="140" t="s">
        <v>85</v>
      </c>
      <c r="B218" s="140"/>
      <c r="C218" s="140"/>
      <c r="D218" s="140"/>
      <c r="E218" s="140"/>
      <c r="F218" s="140"/>
      <c r="G218" s="140"/>
      <c r="H218" s="140"/>
      <c r="I218" s="17"/>
      <c r="J218" s="17"/>
      <c r="K218" s="17"/>
      <c r="L218" s="17"/>
      <c r="M218" s="17"/>
      <c r="N218" s="17"/>
    </row>
    <row r="219" spans="1:16" ht="12.75" customHeight="1">
      <c r="A219" s="140" t="s">
        <v>14</v>
      </c>
      <c r="B219" s="140"/>
      <c r="C219" s="140"/>
      <c r="D219" s="140"/>
      <c r="E219" s="140"/>
      <c r="F219" s="140"/>
      <c r="G219" s="140"/>
      <c r="H219" s="140"/>
      <c r="I219" s="17"/>
      <c r="J219" s="17"/>
      <c r="K219" s="17"/>
      <c r="L219" s="17"/>
      <c r="M219" s="17"/>
      <c r="N219" s="17"/>
    </row>
    <row r="220" spans="1:16" ht="28.9" customHeight="1">
      <c r="A220" s="142"/>
      <c r="B220" s="143" t="s">
        <v>15</v>
      </c>
      <c r="C220" s="144" t="s">
        <v>16</v>
      </c>
      <c r="D220" s="145" t="s">
        <v>17</v>
      </c>
      <c r="E220" s="145"/>
      <c r="F220" s="145"/>
      <c r="G220" s="144" t="s">
        <v>18</v>
      </c>
      <c r="H220" s="145" t="s">
        <v>19</v>
      </c>
      <c r="I220" s="145"/>
      <c r="J220" s="145"/>
      <c r="K220" s="145" t="s">
        <v>20</v>
      </c>
      <c r="L220" s="145"/>
      <c r="M220" s="145"/>
      <c r="N220" s="145"/>
      <c r="O220" s="146" t="s">
        <v>21</v>
      </c>
    </row>
    <row r="221" spans="1:16" ht="28.9" customHeight="1">
      <c r="A221" s="142"/>
      <c r="B221" s="143"/>
      <c r="C221" s="144"/>
      <c r="D221" s="19" t="s">
        <v>22</v>
      </c>
      <c r="E221" s="19" t="s">
        <v>23</v>
      </c>
      <c r="F221" s="19" t="s">
        <v>24</v>
      </c>
      <c r="G221" s="144"/>
      <c r="H221" s="19" t="s">
        <v>25</v>
      </c>
      <c r="I221" s="19" t="s">
        <v>26</v>
      </c>
      <c r="J221" s="19" t="s">
        <v>27</v>
      </c>
      <c r="K221" s="19" t="s">
        <v>28</v>
      </c>
      <c r="L221" s="19" t="s">
        <v>29</v>
      </c>
      <c r="M221" s="19" t="s">
        <v>30</v>
      </c>
      <c r="N221" s="19" t="s">
        <v>31</v>
      </c>
      <c r="O221" s="146"/>
    </row>
    <row r="222" spans="1:16" ht="15.75" customHeight="1">
      <c r="A222" s="142" t="s">
        <v>32</v>
      </c>
      <c r="B222" s="142"/>
      <c r="C222" s="142"/>
      <c r="D222" s="142"/>
      <c r="E222" s="142"/>
      <c r="F222" s="142"/>
      <c r="G222" s="142"/>
      <c r="H222" s="142"/>
      <c r="I222" s="142"/>
      <c r="J222" s="142"/>
      <c r="K222" s="142"/>
      <c r="L222" s="142"/>
      <c r="M222" s="142"/>
      <c r="N222" s="142"/>
      <c r="O222" s="142"/>
    </row>
    <row r="223" spans="1:16" ht="17.45" customHeight="1">
      <c r="A223" s="49">
        <v>1</v>
      </c>
      <c r="B223" s="106" t="s">
        <v>93</v>
      </c>
      <c r="C223" s="57">
        <v>110</v>
      </c>
      <c r="D223" s="107">
        <v>9.6</v>
      </c>
      <c r="E223" s="107">
        <v>10.1</v>
      </c>
      <c r="F223" s="107">
        <v>31.9</v>
      </c>
      <c r="G223" s="107">
        <v>140.80000000000001</v>
      </c>
      <c r="H223" s="58">
        <v>0</v>
      </c>
      <c r="I223" s="58">
        <v>6.4699999999999994E-2</v>
      </c>
      <c r="J223" s="58">
        <v>247.17599999999999</v>
      </c>
      <c r="K223" s="58">
        <v>81.27</v>
      </c>
      <c r="L223" s="58">
        <v>13.458</v>
      </c>
      <c r="M223" s="58">
        <v>179.364</v>
      </c>
      <c r="N223" s="58">
        <v>1.99</v>
      </c>
      <c r="O223" s="42">
        <v>229</v>
      </c>
    </row>
    <row r="224" spans="1:16" ht="57.2" customHeight="1">
      <c r="A224" s="20">
        <v>2</v>
      </c>
      <c r="B224" s="26" t="s">
        <v>34</v>
      </c>
      <c r="C224" s="22">
        <v>50</v>
      </c>
      <c r="D224" s="23">
        <v>0.6</v>
      </c>
      <c r="E224" s="23">
        <v>0.1</v>
      </c>
      <c r="F224" s="23">
        <v>0.8</v>
      </c>
      <c r="G224" s="23">
        <v>8</v>
      </c>
      <c r="H224" s="27">
        <v>5.6</v>
      </c>
      <c r="I224" s="27">
        <v>1.3</v>
      </c>
      <c r="J224" s="27">
        <v>2.8</v>
      </c>
      <c r="K224" s="27">
        <v>0.7</v>
      </c>
      <c r="L224" s="27">
        <v>2.5</v>
      </c>
      <c r="M224" s="27">
        <v>1.6</v>
      </c>
      <c r="N224" s="27">
        <v>2.5</v>
      </c>
      <c r="O224" s="28" t="s">
        <v>35</v>
      </c>
      <c r="P224" s="29"/>
    </row>
    <row r="225" spans="1:16" ht="17.45" customHeight="1">
      <c r="A225" s="20">
        <v>3</v>
      </c>
      <c r="B225" s="26" t="s">
        <v>36</v>
      </c>
      <c r="C225" s="30">
        <v>30</v>
      </c>
      <c r="D225" s="30">
        <v>2.4500000000000002</v>
      </c>
      <c r="E225" s="30">
        <v>7.55</v>
      </c>
      <c r="F225" s="30">
        <v>14.62</v>
      </c>
      <c r="G225" s="30">
        <v>136</v>
      </c>
      <c r="H225" s="31">
        <v>0</v>
      </c>
      <c r="I225" s="31">
        <v>0.05</v>
      </c>
      <c r="J225" s="31">
        <v>40</v>
      </c>
      <c r="K225" s="31">
        <v>9.3000000000000007</v>
      </c>
      <c r="L225" s="31">
        <v>9.9</v>
      </c>
      <c r="M225" s="31">
        <v>29.1</v>
      </c>
      <c r="N225" s="31">
        <v>0.62</v>
      </c>
      <c r="O225" s="24">
        <v>1</v>
      </c>
    </row>
    <row r="226" spans="1:16" ht="17.45" customHeight="1">
      <c r="A226" s="20">
        <v>4</v>
      </c>
      <c r="B226" s="32" t="s">
        <v>37</v>
      </c>
      <c r="C226" s="30">
        <v>5</v>
      </c>
      <c r="D226" s="30">
        <v>0</v>
      </c>
      <c r="E226" s="30">
        <v>4.0999999999999996</v>
      </c>
      <c r="F226" s="30">
        <v>0</v>
      </c>
      <c r="G226" s="30">
        <v>37.4</v>
      </c>
      <c r="H226" s="31">
        <v>0</v>
      </c>
      <c r="I226" s="31">
        <v>0.3</v>
      </c>
      <c r="J226" s="31">
        <v>3.6</v>
      </c>
      <c r="K226" s="31">
        <v>0.1</v>
      </c>
      <c r="L226" s="31">
        <v>0</v>
      </c>
      <c r="M226" s="31">
        <v>0.1</v>
      </c>
      <c r="N226" s="31">
        <v>0.1</v>
      </c>
      <c r="O226" s="24">
        <v>6</v>
      </c>
    </row>
    <row r="227" spans="1:16" ht="15.75" customHeight="1">
      <c r="A227" s="20">
        <v>5</v>
      </c>
      <c r="B227" s="33" t="s">
        <v>38</v>
      </c>
      <c r="C227" s="31">
        <v>180</v>
      </c>
      <c r="D227" s="31">
        <v>0.2</v>
      </c>
      <c r="E227" s="31">
        <v>0</v>
      </c>
      <c r="F227" s="31">
        <v>12.6</v>
      </c>
      <c r="G227" s="31">
        <v>50.4</v>
      </c>
      <c r="H227" s="30">
        <v>2.8000000000000001E-2</v>
      </c>
      <c r="I227" s="30">
        <v>0</v>
      </c>
      <c r="J227" s="30">
        <v>0</v>
      </c>
      <c r="K227" s="30">
        <v>9.4700000000000006</v>
      </c>
      <c r="L227" s="30">
        <v>1.23</v>
      </c>
      <c r="M227" s="30">
        <v>2.37</v>
      </c>
      <c r="N227" s="30">
        <v>0.27</v>
      </c>
      <c r="O227" s="24">
        <v>411</v>
      </c>
    </row>
    <row r="228" spans="1:16" ht="15.75" customHeight="1">
      <c r="A228" s="20"/>
      <c r="B228" s="34" t="s">
        <v>39</v>
      </c>
      <c r="C228" s="35">
        <f t="shared" ref="C228:N228" si="30">SUM(C223:C227)</f>
        <v>375</v>
      </c>
      <c r="D228" s="35">
        <f t="shared" si="30"/>
        <v>12.849999999999998</v>
      </c>
      <c r="E228" s="35">
        <f t="shared" si="30"/>
        <v>21.85</v>
      </c>
      <c r="F228" s="35">
        <f t="shared" si="30"/>
        <v>59.919999999999995</v>
      </c>
      <c r="G228" s="35">
        <f t="shared" si="30"/>
        <v>372.59999999999997</v>
      </c>
      <c r="H228" s="35">
        <f t="shared" si="30"/>
        <v>5.6279999999999992</v>
      </c>
      <c r="I228" s="35">
        <f t="shared" si="30"/>
        <v>1.7147000000000001</v>
      </c>
      <c r="J228" s="35">
        <f t="shared" si="30"/>
        <v>293.57600000000002</v>
      </c>
      <c r="K228" s="35">
        <f t="shared" si="30"/>
        <v>100.83999999999999</v>
      </c>
      <c r="L228" s="35">
        <f t="shared" si="30"/>
        <v>27.088000000000001</v>
      </c>
      <c r="M228" s="35">
        <f t="shared" si="30"/>
        <v>212.53399999999999</v>
      </c>
      <c r="N228" s="35">
        <f t="shared" si="30"/>
        <v>5.48</v>
      </c>
      <c r="O228" s="24"/>
    </row>
    <row r="229" spans="1:16" ht="15.75" customHeight="1">
      <c r="A229" s="142" t="s">
        <v>40</v>
      </c>
      <c r="B229" s="142"/>
      <c r="C229" s="142"/>
      <c r="D229" s="142"/>
      <c r="E229" s="142"/>
      <c r="F229" s="142"/>
      <c r="G229" s="142"/>
      <c r="H229" s="142"/>
      <c r="I229" s="142"/>
      <c r="J229" s="142"/>
      <c r="K229" s="142"/>
      <c r="L229" s="142"/>
      <c r="M229" s="142"/>
      <c r="N229" s="142"/>
      <c r="O229" s="142"/>
    </row>
    <row r="230" spans="1:16" ht="30.2" customHeight="1">
      <c r="A230" s="20">
        <v>1</v>
      </c>
      <c r="B230" s="26" t="s">
        <v>41</v>
      </c>
      <c r="C230" s="30">
        <v>100</v>
      </c>
      <c r="D230" s="36">
        <v>0.04</v>
      </c>
      <c r="E230" s="36">
        <v>0.04</v>
      </c>
      <c r="F230" s="30">
        <v>9.8000000000000007</v>
      </c>
      <c r="G230" s="30">
        <v>44</v>
      </c>
      <c r="H230" s="30">
        <v>10</v>
      </c>
      <c r="I230" s="30">
        <v>3.15E-2</v>
      </c>
      <c r="J230" s="30">
        <v>0</v>
      </c>
      <c r="K230" s="30">
        <v>16</v>
      </c>
      <c r="L230" s="30">
        <v>9</v>
      </c>
      <c r="M230" s="30">
        <v>11</v>
      </c>
      <c r="N230" s="30">
        <v>2.2000000000000002</v>
      </c>
      <c r="O230" s="24">
        <v>386</v>
      </c>
    </row>
    <row r="231" spans="1:16" ht="15.75" customHeight="1">
      <c r="A231" s="20"/>
      <c r="B231" s="37" t="s">
        <v>39</v>
      </c>
      <c r="C231" s="38">
        <f t="shared" ref="C231:N231" si="31">SUM(C230:C230)</f>
        <v>100</v>
      </c>
      <c r="D231" s="38">
        <f t="shared" si="31"/>
        <v>0.04</v>
      </c>
      <c r="E231" s="38">
        <f t="shared" si="31"/>
        <v>0.04</v>
      </c>
      <c r="F231" s="38">
        <f t="shared" si="31"/>
        <v>9.8000000000000007</v>
      </c>
      <c r="G231" s="38">
        <f t="shared" si="31"/>
        <v>44</v>
      </c>
      <c r="H231" s="38">
        <f t="shared" si="31"/>
        <v>10</v>
      </c>
      <c r="I231" s="38">
        <f t="shared" si="31"/>
        <v>3.15E-2</v>
      </c>
      <c r="J231" s="38">
        <f t="shared" si="31"/>
        <v>0</v>
      </c>
      <c r="K231" s="38">
        <f t="shared" si="31"/>
        <v>16</v>
      </c>
      <c r="L231" s="38">
        <f t="shared" si="31"/>
        <v>9</v>
      </c>
      <c r="M231" s="38">
        <f t="shared" si="31"/>
        <v>11</v>
      </c>
      <c r="N231" s="38">
        <f t="shared" si="31"/>
        <v>2.2000000000000002</v>
      </c>
      <c r="O231" s="24"/>
    </row>
    <row r="232" spans="1:16" ht="18.600000000000001" customHeight="1">
      <c r="A232" s="149" t="s">
        <v>55</v>
      </c>
      <c r="B232" s="149"/>
      <c r="C232" s="149"/>
      <c r="D232" s="149"/>
      <c r="E232" s="149"/>
      <c r="F232" s="149"/>
      <c r="G232" s="149"/>
      <c r="H232" s="149"/>
      <c r="I232" s="149"/>
      <c r="J232" s="149"/>
      <c r="K232" s="149"/>
      <c r="L232" s="149"/>
      <c r="M232" s="149"/>
      <c r="N232" s="149"/>
      <c r="O232" s="149"/>
    </row>
    <row r="233" spans="1:16" ht="15" customHeight="1">
      <c r="A233" s="20">
        <v>1</v>
      </c>
      <c r="B233" s="26" t="s">
        <v>94</v>
      </c>
      <c r="C233" s="31">
        <v>180</v>
      </c>
      <c r="D233" s="30">
        <v>4.5</v>
      </c>
      <c r="E233" s="30">
        <v>6.7</v>
      </c>
      <c r="F233" s="30">
        <v>3.2</v>
      </c>
      <c r="G233" s="30">
        <v>93.6</v>
      </c>
      <c r="H233" s="23">
        <v>4.5999999999999996</v>
      </c>
      <c r="I233" s="23">
        <v>6.4000000000000001E-2</v>
      </c>
      <c r="J233" s="23">
        <v>6.4</v>
      </c>
      <c r="K233" s="23">
        <v>18.78</v>
      </c>
      <c r="L233" s="23">
        <v>15.955</v>
      </c>
      <c r="M233" s="23">
        <v>41.9</v>
      </c>
      <c r="N233" s="23">
        <v>0.65</v>
      </c>
      <c r="O233" s="24">
        <v>91</v>
      </c>
    </row>
    <row r="234" spans="1:16" ht="28.35" customHeight="1">
      <c r="A234" s="20">
        <v>2</v>
      </c>
      <c r="B234" s="21" t="s">
        <v>95</v>
      </c>
      <c r="C234" s="30">
        <v>130</v>
      </c>
      <c r="D234" s="30">
        <v>9.65</v>
      </c>
      <c r="E234" s="30">
        <v>7.14</v>
      </c>
      <c r="F234" s="30">
        <v>22.13</v>
      </c>
      <c r="G234" s="30">
        <v>191.75</v>
      </c>
      <c r="H234" s="30">
        <v>19.34</v>
      </c>
      <c r="I234" s="30">
        <v>8.6999999999999994E-2</v>
      </c>
      <c r="J234" s="30">
        <v>15.167</v>
      </c>
      <c r="K234" s="30">
        <v>19.716000000000001</v>
      </c>
      <c r="L234" s="30">
        <v>32.066000000000003</v>
      </c>
      <c r="M234" s="30">
        <v>112.55800000000001</v>
      </c>
      <c r="N234" s="30">
        <v>1.4950000000000001</v>
      </c>
      <c r="O234" s="28">
        <v>308</v>
      </c>
    </row>
    <row r="235" spans="1:16" s="10" customFormat="1" ht="67.900000000000006" customHeight="1">
      <c r="A235" s="25">
        <v>3</v>
      </c>
      <c r="B235" s="26" t="s">
        <v>34</v>
      </c>
      <c r="C235" s="22">
        <v>50</v>
      </c>
      <c r="D235" s="23">
        <v>0.6</v>
      </c>
      <c r="E235" s="23">
        <v>0.1</v>
      </c>
      <c r="F235" s="23">
        <v>0.8</v>
      </c>
      <c r="G235" s="23">
        <v>8</v>
      </c>
      <c r="H235" s="27">
        <v>5.6</v>
      </c>
      <c r="I235" s="27">
        <v>1.3</v>
      </c>
      <c r="J235" s="27">
        <v>2.8</v>
      </c>
      <c r="K235" s="27">
        <v>0.7</v>
      </c>
      <c r="L235" s="27">
        <v>2.5</v>
      </c>
      <c r="M235" s="27">
        <v>1.6</v>
      </c>
      <c r="N235" s="27">
        <v>2.5</v>
      </c>
      <c r="O235" s="28" t="s">
        <v>35</v>
      </c>
      <c r="P235" s="29"/>
    </row>
    <row r="236" spans="1:16" ht="16.350000000000001" customHeight="1">
      <c r="A236" s="20">
        <v>4</v>
      </c>
      <c r="B236" s="26" t="s">
        <v>36</v>
      </c>
      <c r="C236" s="30">
        <v>30</v>
      </c>
      <c r="D236" s="30">
        <v>2.4500000000000002</v>
      </c>
      <c r="E236" s="30">
        <v>7.55</v>
      </c>
      <c r="F236" s="30">
        <v>14.62</v>
      </c>
      <c r="G236" s="30">
        <v>136</v>
      </c>
      <c r="H236" s="31">
        <v>0</v>
      </c>
      <c r="I236" s="31">
        <v>0.05</v>
      </c>
      <c r="J236" s="31">
        <v>40</v>
      </c>
      <c r="K236" s="31">
        <v>9.3000000000000007</v>
      </c>
      <c r="L236" s="31">
        <v>9.9</v>
      </c>
      <c r="M236" s="31">
        <v>29.1</v>
      </c>
      <c r="N236" s="31">
        <v>0.62</v>
      </c>
      <c r="O236" s="24">
        <v>1</v>
      </c>
      <c r="P236" s="29"/>
    </row>
    <row r="237" spans="1:16" ht="17.45" customHeight="1">
      <c r="A237" s="20">
        <v>5</v>
      </c>
      <c r="B237" s="26" t="s">
        <v>46</v>
      </c>
      <c r="C237" s="30">
        <v>30</v>
      </c>
      <c r="D237" s="22">
        <v>2.2000000000000002</v>
      </c>
      <c r="E237" s="22">
        <v>0.4</v>
      </c>
      <c r="F237" s="22">
        <v>10.9</v>
      </c>
      <c r="G237" s="22">
        <v>56.1</v>
      </c>
      <c r="H237" s="41">
        <v>0</v>
      </c>
      <c r="I237" s="41">
        <v>0.06</v>
      </c>
      <c r="J237" s="41">
        <v>0</v>
      </c>
      <c r="K237" s="41">
        <v>10.5</v>
      </c>
      <c r="L237" s="41">
        <v>14.1</v>
      </c>
      <c r="M237" s="41">
        <v>47.4</v>
      </c>
      <c r="N237" s="41">
        <v>1.17</v>
      </c>
      <c r="O237" s="42" t="s">
        <v>35</v>
      </c>
      <c r="P237" s="29"/>
    </row>
    <row r="238" spans="1:16" s="10" customFormat="1" ht="30.75" customHeight="1">
      <c r="A238" s="20">
        <v>6</v>
      </c>
      <c r="B238" s="46" t="s">
        <v>59</v>
      </c>
      <c r="C238" s="31">
        <v>180</v>
      </c>
      <c r="D238" s="30">
        <v>0.2</v>
      </c>
      <c r="E238" s="30">
        <v>0.2</v>
      </c>
      <c r="F238" s="30">
        <v>27.5</v>
      </c>
      <c r="G238" s="30">
        <v>106.4</v>
      </c>
      <c r="H238" s="23">
        <v>1.55</v>
      </c>
      <c r="I238" s="23">
        <v>8.9999999999999993E-3</v>
      </c>
      <c r="J238" s="23">
        <v>8.1</v>
      </c>
      <c r="K238" s="23">
        <v>13.03</v>
      </c>
      <c r="L238" s="23">
        <v>3.24</v>
      </c>
      <c r="M238" s="23">
        <v>3.96</v>
      </c>
      <c r="N238" s="23">
        <v>0.85</v>
      </c>
      <c r="O238" s="47">
        <v>390</v>
      </c>
      <c r="P238" s="101"/>
    </row>
    <row r="239" spans="1:16" ht="15.75" customHeight="1">
      <c r="A239" s="20"/>
      <c r="B239" s="34" t="s">
        <v>39</v>
      </c>
      <c r="C239" s="35">
        <f t="shared" ref="C239:N239" si="32">SUM(C233:C238)</f>
        <v>600</v>
      </c>
      <c r="D239" s="35">
        <f t="shared" si="32"/>
        <v>19.599999999999998</v>
      </c>
      <c r="E239" s="35">
        <f t="shared" si="32"/>
        <v>22.089999999999996</v>
      </c>
      <c r="F239" s="35">
        <f t="shared" si="32"/>
        <v>79.150000000000006</v>
      </c>
      <c r="G239" s="35">
        <f t="shared" si="32"/>
        <v>591.85</v>
      </c>
      <c r="H239" s="35">
        <f t="shared" si="32"/>
        <v>31.09</v>
      </c>
      <c r="I239" s="35">
        <f t="shared" si="32"/>
        <v>1.57</v>
      </c>
      <c r="J239" s="35">
        <f t="shared" si="32"/>
        <v>72.466999999999999</v>
      </c>
      <c r="K239" s="35">
        <f t="shared" si="32"/>
        <v>72.02600000000001</v>
      </c>
      <c r="L239" s="35">
        <f t="shared" si="32"/>
        <v>77.760999999999996</v>
      </c>
      <c r="M239" s="35">
        <f t="shared" si="32"/>
        <v>236.518</v>
      </c>
      <c r="N239" s="35">
        <f t="shared" si="32"/>
        <v>7.2849999999999993</v>
      </c>
      <c r="O239" s="24"/>
    </row>
    <row r="240" spans="1:16" ht="19.899999999999999" customHeight="1">
      <c r="A240" s="149" t="s">
        <v>48</v>
      </c>
      <c r="B240" s="149"/>
      <c r="C240" s="149"/>
      <c r="D240" s="149"/>
      <c r="E240" s="149"/>
      <c r="F240" s="149"/>
      <c r="G240" s="149"/>
      <c r="H240" s="149"/>
      <c r="I240" s="149"/>
      <c r="J240" s="149"/>
      <c r="K240" s="149"/>
      <c r="L240" s="149"/>
      <c r="M240" s="149"/>
      <c r="N240" s="149"/>
      <c r="O240" s="149"/>
    </row>
    <row r="241" spans="1:15" ht="15.75" customHeight="1">
      <c r="A241" s="20">
        <v>1</v>
      </c>
      <c r="B241" s="55" t="s">
        <v>76</v>
      </c>
      <c r="C241" s="27">
        <v>50</v>
      </c>
      <c r="D241" s="31">
        <v>3.55</v>
      </c>
      <c r="E241" s="31">
        <v>4.2</v>
      </c>
      <c r="F241" s="31">
        <v>18</v>
      </c>
      <c r="G241" s="31">
        <v>181</v>
      </c>
      <c r="H241" s="31">
        <v>0</v>
      </c>
      <c r="I241" s="27">
        <v>3.5999999999999997E-2</v>
      </c>
      <c r="J241" s="27">
        <v>22.4</v>
      </c>
      <c r="K241" s="27">
        <v>6.84</v>
      </c>
      <c r="L241" s="27">
        <v>8.24</v>
      </c>
      <c r="M241" s="27">
        <v>24.28</v>
      </c>
      <c r="N241" s="27">
        <v>0.48799999999999999</v>
      </c>
      <c r="O241" s="28" t="s">
        <v>96</v>
      </c>
    </row>
    <row r="242" spans="1:15" ht="29.45" customHeight="1">
      <c r="A242" s="20">
        <v>2</v>
      </c>
      <c r="B242" s="55" t="s">
        <v>97</v>
      </c>
      <c r="C242" s="30">
        <v>180</v>
      </c>
      <c r="D242" s="30">
        <v>5.22</v>
      </c>
      <c r="E242" s="30">
        <v>4.5</v>
      </c>
      <c r="F242" s="30">
        <v>7.56</v>
      </c>
      <c r="G242" s="30">
        <v>92</v>
      </c>
      <c r="H242" s="30">
        <v>0.54</v>
      </c>
      <c r="I242" s="30">
        <v>0.04</v>
      </c>
      <c r="J242" s="30">
        <v>36</v>
      </c>
      <c r="K242" s="30">
        <v>223.2</v>
      </c>
      <c r="L242" s="30">
        <v>25.2</v>
      </c>
      <c r="M242" s="30">
        <v>165.6</v>
      </c>
      <c r="N242" s="30">
        <v>0.18</v>
      </c>
      <c r="O242" s="24">
        <v>420</v>
      </c>
    </row>
    <row r="243" spans="1:15" ht="15.75" customHeight="1">
      <c r="A243" s="20"/>
      <c r="B243" s="37" t="s">
        <v>39</v>
      </c>
      <c r="C243" s="35">
        <f t="shared" ref="C243:N243" si="33">SUM(C241:C242)</f>
        <v>230</v>
      </c>
      <c r="D243" s="35">
        <f t="shared" si="33"/>
        <v>8.77</v>
      </c>
      <c r="E243" s="35">
        <f t="shared" si="33"/>
        <v>8.6999999999999993</v>
      </c>
      <c r="F243" s="35">
        <f t="shared" si="33"/>
        <v>25.56</v>
      </c>
      <c r="G243" s="35">
        <f t="shared" si="33"/>
        <v>273</v>
      </c>
      <c r="H243" s="35">
        <f t="shared" si="33"/>
        <v>0.54</v>
      </c>
      <c r="I243" s="35">
        <f t="shared" si="33"/>
        <v>7.5999999999999998E-2</v>
      </c>
      <c r="J243" s="35">
        <f t="shared" si="33"/>
        <v>58.4</v>
      </c>
      <c r="K243" s="35">
        <f t="shared" si="33"/>
        <v>230.04</v>
      </c>
      <c r="L243" s="35">
        <f t="shared" si="33"/>
        <v>33.44</v>
      </c>
      <c r="M243" s="35">
        <f t="shared" si="33"/>
        <v>189.88</v>
      </c>
      <c r="N243" s="35">
        <f t="shared" si="33"/>
        <v>0.66799999999999993</v>
      </c>
      <c r="O243" s="24"/>
    </row>
    <row r="244" spans="1:15" ht="15.75" customHeight="1">
      <c r="A244" s="20"/>
      <c r="B244" s="34" t="s">
        <v>52</v>
      </c>
      <c r="C244" s="35">
        <f t="shared" ref="C244:N244" si="34">SUM(C228+C231+C239+C243)</f>
        <v>1305</v>
      </c>
      <c r="D244" s="35">
        <f t="shared" si="34"/>
        <v>41.259999999999991</v>
      </c>
      <c r="E244" s="35">
        <f t="shared" si="34"/>
        <v>52.679999999999993</v>
      </c>
      <c r="F244" s="35">
        <f t="shared" si="34"/>
        <v>174.43</v>
      </c>
      <c r="G244" s="35">
        <f t="shared" si="34"/>
        <v>1281.45</v>
      </c>
      <c r="H244" s="35">
        <f t="shared" si="34"/>
        <v>47.258000000000003</v>
      </c>
      <c r="I244" s="35">
        <f t="shared" si="34"/>
        <v>3.3922000000000003</v>
      </c>
      <c r="J244" s="35">
        <f t="shared" si="34"/>
        <v>424.44299999999998</v>
      </c>
      <c r="K244" s="35">
        <f t="shared" si="34"/>
        <v>418.90599999999995</v>
      </c>
      <c r="L244" s="35">
        <f t="shared" si="34"/>
        <v>147.28899999999999</v>
      </c>
      <c r="M244" s="35">
        <f t="shared" si="34"/>
        <v>649.93200000000002</v>
      </c>
      <c r="N244" s="35">
        <f t="shared" si="34"/>
        <v>15.632999999999999</v>
      </c>
      <c r="O244" s="24"/>
    </row>
    <row r="245" spans="1:15" ht="18" customHeight="1">
      <c r="A245" s="140" t="s">
        <v>98</v>
      </c>
      <c r="B245" s="140"/>
      <c r="C245" s="140"/>
      <c r="D245" s="140"/>
      <c r="E245" s="140"/>
      <c r="F245" s="140"/>
      <c r="G245" s="140"/>
      <c r="H245" s="140"/>
      <c r="I245" s="17"/>
      <c r="J245" s="17"/>
      <c r="K245" s="17"/>
      <c r="L245" s="17"/>
      <c r="M245" s="17"/>
      <c r="N245" s="17"/>
    </row>
    <row r="246" spans="1:15" ht="15.75" customHeight="1">
      <c r="A246" s="140" t="s">
        <v>85</v>
      </c>
      <c r="B246" s="140"/>
      <c r="C246" s="140"/>
      <c r="D246" s="140"/>
      <c r="E246" s="140"/>
      <c r="F246" s="140"/>
      <c r="G246" s="140"/>
      <c r="H246" s="140"/>
      <c r="I246" s="17"/>
      <c r="J246" s="17"/>
      <c r="K246" s="17"/>
      <c r="L246" s="17"/>
      <c r="M246" s="17"/>
      <c r="N246" s="17"/>
    </row>
    <row r="247" spans="1:15" ht="15.75" customHeight="1">
      <c r="A247" s="140" t="s">
        <v>14</v>
      </c>
      <c r="B247" s="140"/>
      <c r="C247" s="140"/>
      <c r="D247" s="140"/>
      <c r="E247" s="140"/>
      <c r="F247" s="140"/>
      <c r="G247" s="140"/>
      <c r="H247" s="140"/>
      <c r="I247" s="17"/>
      <c r="J247" s="17"/>
      <c r="K247" s="17"/>
      <c r="L247" s="17"/>
      <c r="M247" s="17"/>
      <c r="N247" s="17"/>
    </row>
    <row r="248" spans="1:15" ht="7.15" customHeight="1">
      <c r="A248" s="141"/>
      <c r="B248" s="141"/>
      <c r="C248" s="141"/>
      <c r="D248" s="141"/>
      <c r="E248" s="141"/>
      <c r="F248" s="141"/>
      <c r="G248" s="141"/>
      <c r="H248" s="141"/>
      <c r="I248" s="18"/>
      <c r="J248" s="18"/>
      <c r="K248" s="18"/>
      <c r="L248" s="18"/>
      <c r="M248" s="18"/>
      <c r="N248" s="18"/>
    </row>
    <row r="249" spans="1:15" ht="28.35" customHeight="1">
      <c r="A249" s="142"/>
      <c r="B249" s="143" t="s">
        <v>15</v>
      </c>
      <c r="C249" s="144" t="s">
        <v>16</v>
      </c>
      <c r="D249" s="145" t="s">
        <v>17</v>
      </c>
      <c r="E249" s="145"/>
      <c r="F249" s="145"/>
      <c r="G249" s="144" t="s">
        <v>18</v>
      </c>
      <c r="H249" s="145" t="s">
        <v>19</v>
      </c>
      <c r="I249" s="145"/>
      <c r="J249" s="145"/>
      <c r="K249" s="145" t="s">
        <v>20</v>
      </c>
      <c r="L249" s="145"/>
      <c r="M249" s="145"/>
      <c r="N249" s="145"/>
      <c r="O249" s="146" t="s">
        <v>21</v>
      </c>
    </row>
    <row r="250" spans="1:15" ht="27" customHeight="1">
      <c r="A250" s="142"/>
      <c r="B250" s="143"/>
      <c r="C250" s="144"/>
      <c r="D250" s="19" t="s">
        <v>22</v>
      </c>
      <c r="E250" s="19" t="s">
        <v>23</v>
      </c>
      <c r="F250" s="19" t="s">
        <v>24</v>
      </c>
      <c r="G250" s="144"/>
      <c r="H250" s="19" t="s">
        <v>25</v>
      </c>
      <c r="I250" s="19" t="s">
        <v>26</v>
      </c>
      <c r="J250" s="19" t="s">
        <v>27</v>
      </c>
      <c r="K250" s="19" t="s">
        <v>28</v>
      </c>
      <c r="L250" s="19" t="s">
        <v>29</v>
      </c>
      <c r="M250" s="19" t="s">
        <v>30</v>
      </c>
      <c r="N250" s="19" t="s">
        <v>31</v>
      </c>
      <c r="O250" s="146"/>
    </row>
    <row r="251" spans="1:15" ht="15.75" customHeight="1">
      <c r="A251" s="142" t="s">
        <v>32</v>
      </c>
      <c r="B251" s="142"/>
      <c r="C251" s="142"/>
      <c r="D251" s="142"/>
      <c r="E251" s="142"/>
      <c r="F251" s="142"/>
      <c r="G251" s="142"/>
      <c r="H251" s="142"/>
      <c r="I251" s="142"/>
      <c r="J251" s="142"/>
      <c r="K251" s="142"/>
      <c r="L251" s="142"/>
      <c r="M251" s="142"/>
      <c r="N251" s="142"/>
      <c r="O251" s="142"/>
    </row>
    <row r="252" spans="1:15" ht="15.75" customHeight="1">
      <c r="A252" s="20">
        <v>1</v>
      </c>
      <c r="B252" s="60" t="s">
        <v>79</v>
      </c>
      <c r="C252" s="31">
        <v>180</v>
      </c>
      <c r="D252" s="31">
        <v>5.8</v>
      </c>
      <c r="E252" s="31">
        <v>7.4</v>
      </c>
      <c r="F252" s="31">
        <v>25.6</v>
      </c>
      <c r="G252" s="31">
        <v>183.6</v>
      </c>
      <c r="H252" s="31">
        <v>0</v>
      </c>
      <c r="I252" s="31">
        <v>0.16</v>
      </c>
      <c r="J252" s="31">
        <v>25</v>
      </c>
      <c r="K252" s="31">
        <v>32</v>
      </c>
      <c r="L252" s="31">
        <v>53.37</v>
      </c>
      <c r="M252" s="31">
        <v>162.37</v>
      </c>
      <c r="N252" s="31">
        <v>1.8260000000000001</v>
      </c>
      <c r="O252" s="24">
        <v>182</v>
      </c>
    </row>
    <row r="253" spans="1:15" ht="15.75" customHeight="1">
      <c r="A253" s="20">
        <v>2</v>
      </c>
      <c r="B253" s="83" t="s">
        <v>80</v>
      </c>
      <c r="C253" s="84">
        <v>10</v>
      </c>
      <c r="D253" s="52">
        <v>2.2999999999999998</v>
      </c>
      <c r="E253" s="52">
        <v>2.9</v>
      </c>
      <c r="F253" s="52">
        <v>0</v>
      </c>
      <c r="G253" s="52">
        <v>36.200000000000003</v>
      </c>
      <c r="H253" s="79">
        <v>7.0000000000000007E-2</v>
      </c>
      <c r="I253" s="79">
        <v>0.05</v>
      </c>
      <c r="J253" s="79">
        <v>46</v>
      </c>
      <c r="K253" s="79">
        <v>96.1</v>
      </c>
      <c r="L253" s="79">
        <v>13.4</v>
      </c>
      <c r="M253" s="79">
        <v>77.599999999999994</v>
      </c>
      <c r="N253" s="79">
        <v>0.71</v>
      </c>
      <c r="O253" s="54">
        <v>3</v>
      </c>
    </row>
    <row r="254" spans="1:15" ht="16.899999999999999" customHeight="1">
      <c r="A254" s="20">
        <v>3</v>
      </c>
      <c r="B254" s="26" t="s">
        <v>36</v>
      </c>
      <c r="C254" s="30">
        <v>30</v>
      </c>
      <c r="D254" s="30">
        <v>2.4500000000000002</v>
      </c>
      <c r="E254" s="30">
        <v>7.55</v>
      </c>
      <c r="F254" s="30">
        <v>14.62</v>
      </c>
      <c r="G254" s="30">
        <v>136</v>
      </c>
      <c r="H254" s="31">
        <v>0</v>
      </c>
      <c r="I254" s="31">
        <v>0.05</v>
      </c>
      <c r="J254" s="31">
        <v>40</v>
      </c>
      <c r="K254" s="31">
        <v>9.3000000000000007</v>
      </c>
      <c r="L254" s="31">
        <v>9.9</v>
      </c>
      <c r="M254" s="31">
        <v>29.1</v>
      </c>
      <c r="N254" s="31">
        <v>0.62</v>
      </c>
      <c r="O254" s="24">
        <v>1</v>
      </c>
    </row>
    <row r="255" spans="1:15" ht="15.75" customHeight="1">
      <c r="A255" s="20">
        <v>4</v>
      </c>
      <c r="B255" s="33" t="s">
        <v>38</v>
      </c>
      <c r="C255" s="31">
        <v>180</v>
      </c>
      <c r="D255" s="31">
        <v>0.2</v>
      </c>
      <c r="E255" s="31">
        <v>0</v>
      </c>
      <c r="F255" s="31">
        <v>12.6</v>
      </c>
      <c r="G255" s="31">
        <v>50.4</v>
      </c>
      <c r="H255" s="30">
        <v>2.8000000000000001E-2</v>
      </c>
      <c r="I255" s="30">
        <v>0</v>
      </c>
      <c r="J255" s="30">
        <v>0</v>
      </c>
      <c r="K255" s="30">
        <v>9.4700000000000006</v>
      </c>
      <c r="L255" s="30">
        <v>1.23</v>
      </c>
      <c r="M255" s="30">
        <v>2.37</v>
      </c>
      <c r="N255" s="30">
        <v>0.27</v>
      </c>
      <c r="O255" s="24">
        <v>411</v>
      </c>
    </row>
    <row r="256" spans="1:15" ht="15.75" customHeight="1">
      <c r="A256" s="20"/>
      <c r="B256" s="34" t="s">
        <v>39</v>
      </c>
      <c r="C256" s="35">
        <f t="shared" ref="C256:N256" si="35">SUM(C252:C255)</f>
        <v>400</v>
      </c>
      <c r="D256" s="35">
        <f t="shared" si="35"/>
        <v>10.75</v>
      </c>
      <c r="E256" s="35">
        <f t="shared" si="35"/>
        <v>17.850000000000001</v>
      </c>
      <c r="F256" s="35">
        <f t="shared" si="35"/>
        <v>52.82</v>
      </c>
      <c r="G256" s="35">
        <f t="shared" si="35"/>
        <v>406.2</v>
      </c>
      <c r="H256" s="35">
        <f t="shared" si="35"/>
        <v>9.8000000000000004E-2</v>
      </c>
      <c r="I256" s="35">
        <f t="shared" si="35"/>
        <v>0.26</v>
      </c>
      <c r="J256" s="35">
        <f t="shared" si="35"/>
        <v>111</v>
      </c>
      <c r="K256" s="35">
        <f t="shared" si="35"/>
        <v>146.87</v>
      </c>
      <c r="L256" s="35">
        <f t="shared" si="35"/>
        <v>77.900000000000006</v>
      </c>
      <c r="M256" s="35">
        <f t="shared" si="35"/>
        <v>271.44</v>
      </c>
      <c r="N256" s="35">
        <f t="shared" si="35"/>
        <v>3.4260000000000002</v>
      </c>
      <c r="O256" s="24"/>
    </row>
    <row r="257" spans="1:16" ht="21.6" customHeight="1">
      <c r="A257" s="142" t="s">
        <v>40</v>
      </c>
      <c r="B257" s="142"/>
      <c r="C257" s="142"/>
      <c r="D257" s="142"/>
      <c r="E257" s="142"/>
      <c r="F257" s="142"/>
      <c r="G257" s="142"/>
      <c r="H257" s="142"/>
      <c r="I257" s="142"/>
      <c r="J257" s="142"/>
      <c r="K257" s="142"/>
      <c r="L257" s="142"/>
      <c r="M257" s="142"/>
      <c r="N257" s="142"/>
      <c r="O257" s="142"/>
    </row>
    <row r="258" spans="1:16" ht="30.75" customHeight="1">
      <c r="A258" s="20">
        <v>1</v>
      </c>
      <c r="B258" s="26" t="s">
        <v>41</v>
      </c>
      <c r="C258" s="30">
        <v>100</v>
      </c>
      <c r="D258" s="30">
        <v>0.91</v>
      </c>
      <c r="E258" s="30">
        <v>0.2</v>
      </c>
      <c r="F258" s="30">
        <v>8.1</v>
      </c>
      <c r="G258" s="31">
        <v>43</v>
      </c>
      <c r="H258" s="31">
        <v>63.156999999999996</v>
      </c>
      <c r="I258" s="31">
        <v>0.378</v>
      </c>
      <c r="J258" s="31">
        <v>0</v>
      </c>
      <c r="K258" s="31">
        <v>30.126000000000001</v>
      </c>
      <c r="L258" s="31">
        <v>11.378</v>
      </c>
      <c r="M258" s="31">
        <v>20.126000000000001</v>
      </c>
      <c r="N258" s="31">
        <v>0.30499999999999999</v>
      </c>
      <c r="O258" s="28">
        <v>386</v>
      </c>
    </row>
    <row r="259" spans="1:16" ht="15.75" customHeight="1">
      <c r="A259" s="20"/>
      <c r="B259" s="34" t="s">
        <v>39</v>
      </c>
      <c r="C259" s="35">
        <f t="shared" ref="C259:N259" si="36">SUM(C258:C258)</f>
        <v>100</v>
      </c>
      <c r="D259" s="35">
        <f t="shared" si="36"/>
        <v>0.91</v>
      </c>
      <c r="E259" s="35">
        <f t="shared" si="36"/>
        <v>0.2</v>
      </c>
      <c r="F259" s="35">
        <f t="shared" si="36"/>
        <v>8.1</v>
      </c>
      <c r="G259" s="35">
        <f t="shared" si="36"/>
        <v>43</v>
      </c>
      <c r="H259" s="35">
        <f t="shared" si="36"/>
        <v>63.156999999999996</v>
      </c>
      <c r="I259" s="35">
        <f t="shared" si="36"/>
        <v>0.378</v>
      </c>
      <c r="J259" s="35">
        <f t="shared" si="36"/>
        <v>0</v>
      </c>
      <c r="K259" s="35">
        <f t="shared" si="36"/>
        <v>30.126000000000001</v>
      </c>
      <c r="L259" s="35">
        <f t="shared" si="36"/>
        <v>11.378</v>
      </c>
      <c r="M259" s="35">
        <f t="shared" si="36"/>
        <v>20.126000000000001</v>
      </c>
      <c r="N259" s="35">
        <f t="shared" si="36"/>
        <v>0.30499999999999999</v>
      </c>
      <c r="O259" s="24"/>
    </row>
    <row r="260" spans="1:16" ht="15" customHeight="1">
      <c r="A260" s="149" t="s">
        <v>55</v>
      </c>
      <c r="B260" s="149"/>
      <c r="C260" s="149"/>
      <c r="D260" s="149"/>
      <c r="E260" s="149"/>
      <c r="F260" s="149"/>
      <c r="G260" s="149"/>
      <c r="H260" s="149"/>
      <c r="I260" s="149"/>
      <c r="J260" s="149"/>
      <c r="K260" s="149"/>
      <c r="L260" s="149"/>
      <c r="M260" s="149"/>
      <c r="N260" s="149"/>
      <c r="O260" s="149"/>
    </row>
    <row r="261" spans="1:16" ht="7.9" customHeight="1">
      <c r="A261" s="149"/>
      <c r="B261" s="149"/>
      <c r="C261" s="149"/>
      <c r="D261" s="149"/>
      <c r="E261" s="149"/>
      <c r="F261" s="149"/>
      <c r="G261" s="149"/>
      <c r="H261" s="149"/>
      <c r="I261" s="149"/>
      <c r="J261" s="149"/>
      <c r="K261" s="149"/>
      <c r="L261" s="149"/>
      <c r="M261" s="149"/>
      <c r="N261" s="149"/>
      <c r="O261" s="149"/>
    </row>
    <row r="262" spans="1:16" ht="30.2" customHeight="1">
      <c r="A262" s="108">
        <v>1</v>
      </c>
      <c r="B262" s="26" t="s">
        <v>99</v>
      </c>
      <c r="C262" s="30">
        <v>180</v>
      </c>
      <c r="D262" s="30">
        <v>4.5</v>
      </c>
      <c r="E262" s="30">
        <v>2.9</v>
      </c>
      <c r="F262" s="30">
        <v>11.9</v>
      </c>
      <c r="G262" s="30">
        <v>88</v>
      </c>
      <c r="H262" s="23">
        <v>8.9499999999999993</v>
      </c>
      <c r="I262" s="23">
        <v>0.11</v>
      </c>
      <c r="J262" s="23">
        <v>0.4</v>
      </c>
      <c r="K262" s="23">
        <v>25.36</v>
      </c>
      <c r="L262" s="23">
        <v>28.92</v>
      </c>
      <c r="M262" s="23">
        <v>92.94</v>
      </c>
      <c r="N262" s="23">
        <v>1.02</v>
      </c>
      <c r="O262" s="24">
        <v>86</v>
      </c>
    </row>
    <row r="263" spans="1:16" ht="30.2" customHeight="1">
      <c r="A263" s="108">
        <v>2</v>
      </c>
      <c r="B263" s="26" t="s">
        <v>58</v>
      </c>
      <c r="C263" s="30">
        <v>70</v>
      </c>
      <c r="D263" s="22">
        <v>10.9</v>
      </c>
      <c r="E263" s="22">
        <v>4.9000000000000004</v>
      </c>
      <c r="F263" s="22">
        <v>6</v>
      </c>
      <c r="G263" s="22">
        <v>112</v>
      </c>
      <c r="H263" s="27">
        <v>0</v>
      </c>
      <c r="I263" s="27">
        <v>7.0000000000000007E-2</v>
      </c>
      <c r="J263" s="27">
        <v>19</v>
      </c>
      <c r="K263" s="27">
        <v>14</v>
      </c>
      <c r="L263" s="27">
        <v>23.1</v>
      </c>
      <c r="M263" s="27">
        <v>116.5</v>
      </c>
      <c r="N263" s="27">
        <v>1.18</v>
      </c>
      <c r="O263" s="24">
        <v>299</v>
      </c>
    </row>
    <row r="264" spans="1:16" ht="15.75" customHeight="1">
      <c r="A264" s="108">
        <v>3</v>
      </c>
      <c r="B264" s="26" t="s">
        <v>74</v>
      </c>
      <c r="C264" s="30">
        <v>130</v>
      </c>
      <c r="D264" s="22">
        <v>3.5</v>
      </c>
      <c r="E264" s="22">
        <v>7.7</v>
      </c>
      <c r="F264" s="22">
        <v>16.8</v>
      </c>
      <c r="G264" s="22">
        <v>145.6</v>
      </c>
      <c r="H264" s="23">
        <v>15.74</v>
      </c>
      <c r="I264" s="23">
        <v>0.11799999999999999</v>
      </c>
      <c r="J264" s="23">
        <v>22.1</v>
      </c>
      <c r="K264" s="23">
        <v>32.051000000000002</v>
      </c>
      <c r="L264" s="23">
        <v>24.05</v>
      </c>
      <c r="M264" s="23">
        <v>7.4450000000000003</v>
      </c>
      <c r="N264" s="23">
        <v>0.87450000000000006</v>
      </c>
      <c r="O264" s="24">
        <v>339</v>
      </c>
    </row>
    <row r="265" spans="1:16" ht="67.900000000000006" customHeight="1">
      <c r="A265" s="108">
        <v>4</v>
      </c>
      <c r="B265" s="26" t="s">
        <v>34</v>
      </c>
      <c r="C265" s="22">
        <v>50</v>
      </c>
      <c r="D265" s="23">
        <v>0.6</v>
      </c>
      <c r="E265" s="23">
        <v>0.1</v>
      </c>
      <c r="F265" s="23">
        <v>0.8</v>
      </c>
      <c r="G265" s="23">
        <v>8</v>
      </c>
      <c r="H265" s="27">
        <v>5.6</v>
      </c>
      <c r="I265" s="27">
        <v>1.3</v>
      </c>
      <c r="J265" s="27">
        <v>2.8</v>
      </c>
      <c r="K265" s="27">
        <v>0.7</v>
      </c>
      <c r="L265" s="27">
        <v>2.5</v>
      </c>
      <c r="M265" s="27">
        <v>1.6</v>
      </c>
      <c r="N265" s="27">
        <v>2.5</v>
      </c>
      <c r="O265" s="28" t="s">
        <v>35</v>
      </c>
    </row>
    <row r="266" spans="1:16" ht="19.350000000000001" customHeight="1">
      <c r="A266" s="108">
        <v>5</v>
      </c>
      <c r="B266" s="26" t="s">
        <v>36</v>
      </c>
      <c r="C266" s="30">
        <v>30</v>
      </c>
      <c r="D266" s="30">
        <v>2.4500000000000002</v>
      </c>
      <c r="E266" s="30">
        <v>7.55</v>
      </c>
      <c r="F266" s="30">
        <v>14.62</v>
      </c>
      <c r="G266" s="30">
        <v>136</v>
      </c>
      <c r="H266" s="31">
        <v>0</v>
      </c>
      <c r="I266" s="31">
        <v>0.05</v>
      </c>
      <c r="J266" s="31">
        <v>40</v>
      </c>
      <c r="K266" s="31">
        <v>9.3000000000000007</v>
      </c>
      <c r="L266" s="31">
        <v>9.9</v>
      </c>
      <c r="M266" s="31">
        <v>29.1</v>
      </c>
      <c r="N266" s="31">
        <v>0.62</v>
      </c>
      <c r="O266" s="24">
        <v>1</v>
      </c>
      <c r="P266" s="29"/>
    </row>
    <row r="267" spans="1:16" ht="17.45" customHeight="1">
      <c r="A267" s="108">
        <v>6</v>
      </c>
      <c r="B267" s="26" t="s">
        <v>46</v>
      </c>
      <c r="C267" s="30">
        <v>30</v>
      </c>
      <c r="D267" s="22">
        <v>2.2000000000000002</v>
      </c>
      <c r="E267" s="22">
        <v>0.4</v>
      </c>
      <c r="F267" s="22">
        <v>10.9</v>
      </c>
      <c r="G267" s="22">
        <v>56.1</v>
      </c>
      <c r="H267" s="41">
        <v>0</v>
      </c>
      <c r="I267" s="41">
        <v>0.06</v>
      </c>
      <c r="J267" s="41">
        <v>0</v>
      </c>
      <c r="K267" s="41">
        <v>10.5</v>
      </c>
      <c r="L267" s="41">
        <v>14.1</v>
      </c>
      <c r="M267" s="41">
        <v>47.4</v>
      </c>
      <c r="N267" s="41">
        <v>1.17</v>
      </c>
      <c r="O267" s="42" t="s">
        <v>35</v>
      </c>
      <c r="P267" s="29"/>
    </row>
    <row r="268" spans="1:16" ht="17.100000000000001" customHeight="1">
      <c r="A268" s="108">
        <v>7</v>
      </c>
      <c r="B268" s="43" t="s">
        <v>47</v>
      </c>
      <c r="C268" s="30">
        <v>180</v>
      </c>
      <c r="D268" s="22">
        <v>0.9</v>
      </c>
      <c r="E268" s="22">
        <v>0</v>
      </c>
      <c r="F268" s="22">
        <v>18.18</v>
      </c>
      <c r="G268" s="22">
        <v>76</v>
      </c>
      <c r="H268" s="30">
        <v>3.6</v>
      </c>
      <c r="I268" s="30">
        <v>0.02</v>
      </c>
      <c r="J268" s="30">
        <v>0</v>
      </c>
      <c r="K268" s="30">
        <v>12.6</v>
      </c>
      <c r="L268" s="30">
        <v>7.2</v>
      </c>
      <c r="M268" s="30">
        <v>12.6</v>
      </c>
      <c r="N268" s="30">
        <v>2.52</v>
      </c>
      <c r="O268" s="28">
        <v>418</v>
      </c>
      <c r="P268" s="29"/>
    </row>
    <row r="269" spans="1:16" ht="15.75" customHeight="1">
      <c r="A269" s="20"/>
      <c r="B269" s="34" t="s">
        <v>39</v>
      </c>
      <c r="C269" s="35">
        <f t="shared" ref="C269:N269" si="37">SUM(C262:C268)</f>
        <v>670</v>
      </c>
      <c r="D269" s="35">
        <f t="shared" si="37"/>
        <v>25.049999999999997</v>
      </c>
      <c r="E269" s="35">
        <f t="shared" si="37"/>
        <v>23.549999999999997</v>
      </c>
      <c r="F269" s="35">
        <f t="shared" si="37"/>
        <v>79.199999999999989</v>
      </c>
      <c r="G269" s="35">
        <f t="shared" si="37"/>
        <v>621.70000000000005</v>
      </c>
      <c r="H269" s="35">
        <f t="shared" si="37"/>
        <v>33.89</v>
      </c>
      <c r="I269" s="35">
        <f t="shared" si="37"/>
        <v>1.7280000000000002</v>
      </c>
      <c r="J269" s="35">
        <f t="shared" si="37"/>
        <v>84.3</v>
      </c>
      <c r="K269" s="35">
        <f t="shared" si="37"/>
        <v>104.511</v>
      </c>
      <c r="L269" s="35">
        <f t="shared" si="37"/>
        <v>109.77000000000001</v>
      </c>
      <c r="M269" s="35">
        <f t="shared" si="37"/>
        <v>307.58499999999998</v>
      </c>
      <c r="N269" s="35">
        <f t="shared" si="37"/>
        <v>9.884500000000001</v>
      </c>
      <c r="O269" s="24"/>
    </row>
    <row r="270" spans="1:16" ht="15" customHeight="1">
      <c r="A270" s="149" t="s">
        <v>48</v>
      </c>
      <c r="B270" s="149"/>
      <c r="C270" s="149"/>
      <c r="D270" s="149"/>
      <c r="E270" s="149"/>
      <c r="F270" s="149"/>
      <c r="G270" s="149"/>
      <c r="H270" s="149"/>
      <c r="I270" s="149"/>
      <c r="J270" s="149"/>
      <c r="K270" s="149"/>
      <c r="L270" s="149"/>
      <c r="M270" s="149"/>
      <c r="N270" s="149"/>
      <c r="O270" s="149"/>
    </row>
    <row r="271" spans="1:16" ht="6" customHeight="1">
      <c r="A271" s="149"/>
      <c r="B271" s="149"/>
      <c r="C271" s="149"/>
      <c r="D271" s="149"/>
      <c r="E271" s="149"/>
      <c r="F271" s="149"/>
      <c r="G271" s="149"/>
      <c r="H271" s="149"/>
      <c r="I271" s="149"/>
      <c r="J271" s="149"/>
      <c r="K271" s="149"/>
      <c r="L271" s="149"/>
      <c r="M271" s="149"/>
      <c r="N271" s="149"/>
      <c r="O271" s="149"/>
    </row>
    <row r="272" spans="1:16" ht="15.75" customHeight="1">
      <c r="A272" s="49">
        <v>1</v>
      </c>
      <c r="B272" s="21" t="s">
        <v>100</v>
      </c>
      <c r="C272" s="22" t="s">
        <v>101</v>
      </c>
      <c r="D272" s="23">
        <v>5.0999999999999996</v>
      </c>
      <c r="E272" s="23">
        <v>4.5999999999999996</v>
      </c>
      <c r="F272" s="23">
        <v>0.3</v>
      </c>
      <c r="G272" s="23">
        <v>63.5</v>
      </c>
      <c r="H272" s="23">
        <v>0</v>
      </c>
      <c r="I272" s="23">
        <v>1.9</v>
      </c>
      <c r="J272" s="23">
        <v>12</v>
      </c>
      <c r="K272" s="23">
        <v>2.2000000000000002</v>
      </c>
      <c r="L272" s="23">
        <v>1.2</v>
      </c>
      <c r="M272" s="23">
        <v>9.6999999999999993</v>
      </c>
      <c r="N272" s="23">
        <v>5.6</v>
      </c>
      <c r="O272" s="40">
        <v>209</v>
      </c>
    </row>
    <row r="273" spans="1:15" ht="15.75" customHeight="1">
      <c r="A273" s="49">
        <v>2</v>
      </c>
      <c r="B273" s="21" t="s">
        <v>102</v>
      </c>
      <c r="C273" s="22">
        <v>0.03</v>
      </c>
      <c r="D273" s="23">
        <v>0.5</v>
      </c>
      <c r="E273" s="23">
        <v>1.9</v>
      </c>
      <c r="F273" s="23">
        <v>2.2000000000000002</v>
      </c>
      <c r="G273" s="23">
        <v>27.2</v>
      </c>
      <c r="H273" s="23">
        <v>5</v>
      </c>
      <c r="I273" s="23">
        <v>1</v>
      </c>
      <c r="J273" s="23">
        <v>1.3</v>
      </c>
      <c r="K273" s="23">
        <v>0.8</v>
      </c>
      <c r="L273" s="23">
        <v>1.5</v>
      </c>
      <c r="M273" s="23">
        <v>1.2</v>
      </c>
      <c r="N273" s="23">
        <v>1.5</v>
      </c>
      <c r="O273" s="40" t="s">
        <v>103</v>
      </c>
    </row>
    <row r="274" spans="1:15" ht="15.75" customHeight="1">
      <c r="A274" s="49">
        <v>3</v>
      </c>
      <c r="B274" s="26" t="s">
        <v>36</v>
      </c>
      <c r="C274" s="30">
        <v>30</v>
      </c>
      <c r="D274" s="30">
        <v>2.4500000000000002</v>
      </c>
      <c r="E274" s="30">
        <v>7.55</v>
      </c>
      <c r="F274" s="30">
        <v>14.62</v>
      </c>
      <c r="G274" s="30">
        <v>136</v>
      </c>
      <c r="H274" s="31">
        <v>0</v>
      </c>
      <c r="I274" s="31">
        <v>0.05</v>
      </c>
      <c r="J274" s="31">
        <v>40</v>
      </c>
      <c r="K274" s="31">
        <v>9.3000000000000007</v>
      </c>
      <c r="L274" s="31">
        <v>9.9</v>
      </c>
      <c r="M274" s="31">
        <v>29.1</v>
      </c>
      <c r="N274" s="31">
        <v>0.62</v>
      </c>
      <c r="O274" s="24">
        <v>1</v>
      </c>
    </row>
    <row r="275" spans="1:15" ht="30.2" customHeight="1">
      <c r="A275" s="87">
        <v>4</v>
      </c>
      <c r="B275" s="26" t="s">
        <v>51</v>
      </c>
      <c r="C275" s="30">
        <v>180</v>
      </c>
      <c r="D275" s="30">
        <v>0.2</v>
      </c>
      <c r="E275" s="30">
        <v>0.2</v>
      </c>
      <c r="F275" s="30">
        <v>42.7</v>
      </c>
      <c r="G275" s="31">
        <v>174.6</v>
      </c>
      <c r="H275" s="31">
        <v>3</v>
      </c>
      <c r="I275" s="31">
        <v>0</v>
      </c>
      <c r="J275" s="31">
        <v>0</v>
      </c>
      <c r="K275" s="31">
        <v>1.1000000000000001</v>
      </c>
      <c r="L275" s="31">
        <v>0.9</v>
      </c>
      <c r="M275" s="31">
        <v>0.7</v>
      </c>
      <c r="N275" s="31">
        <v>3</v>
      </c>
      <c r="O275" s="28">
        <v>354</v>
      </c>
    </row>
    <row r="276" spans="1:15" ht="15.75" customHeight="1">
      <c r="A276" s="20"/>
      <c r="B276" s="37" t="s">
        <v>39</v>
      </c>
      <c r="C276" s="38">
        <v>280</v>
      </c>
      <c r="D276" s="38">
        <f t="shared" ref="D276:N276" si="38">SUM(D272:D275)</f>
        <v>8.25</v>
      </c>
      <c r="E276" s="38">
        <f t="shared" si="38"/>
        <v>14.25</v>
      </c>
      <c r="F276" s="38">
        <f t="shared" si="38"/>
        <v>59.82</v>
      </c>
      <c r="G276" s="38">
        <f t="shared" si="38"/>
        <v>401.29999999999995</v>
      </c>
      <c r="H276" s="38">
        <f t="shared" si="38"/>
        <v>8</v>
      </c>
      <c r="I276" s="38">
        <f t="shared" si="38"/>
        <v>2.9499999999999997</v>
      </c>
      <c r="J276" s="38">
        <f t="shared" si="38"/>
        <v>53.3</v>
      </c>
      <c r="K276" s="38">
        <f t="shared" si="38"/>
        <v>13.4</v>
      </c>
      <c r="L276" s="38">
        <f t="shared" si="38"/>
        <v>13.500000000000002</v>
      </c>
      <c r="M276" s="38">
        <f t="shared" si="38"/>
        <v>40.700000000000003</v>
      </c>
      <c r="N276" s="38">
        <f t="shared" si="38"/>
        <v>10.719999999999999</v>
      </c>
      <c r="O276" s="24"/>
    </row>
    <row r="277" spans="1:15" ht="15.75" customHeight="1">
      <c r="A277" s="20"/>
      <c r="B277" s="37" t="s">
        <v>104</v>
      </c>
      <c r="C277" s="38">
        <f t="shared" ref="C277:N277" si="39">SUM(C256+C259+C269+C276)</f>
        <v>1450</v>
      </c>
      <c r="D277" s="38">
        <f t="shared" si="39"/>
        <v>44.959999999999994</v>
      </c>
      <c r="E277" s="38">
        <f t="shared" si="39"/>
        <v>55.849999999999994</v>
      </c>
      <c r="F277" s="38">
        <f t="shared" si="39"/>
        <v>199.94</v>
      </c>
      <c r="G277" s="38">
        <f t="shared" si="39"/>
        <v>1472.2</v>
      </c>
      <c r="H277" s="38">
        <f t="shared" si="39"/>
        <v>105.145</v>
      </c>
      <c r="I277" s="38">
        <f t="shared" si="39"/>
        <v>5.3159999999999998</v>
      </c>
      <c r="J277" s="38">
        <f t="shared" si="39"/>
        <v>248.60000000000002</v>
      </c>
      <c r="K277" s="38">
        <f t="shared" si="39"/>
        <v>294.90699999999998</v>
      </c>
      <c r="L277" s="38">
        <f t="shared" si="39"/>
        <v>212.548</v>
      </c>
      <c r="M277" s="38">
        <f t="shared" si="39"/>
        <v>639.851</v>
      </c>
      <c r="N277" s="38">
        <f t="shared" si="39"/>
        <v>24.3355</v>
      </c>
      <c r="O277" s="24"/>
    </row>
    <row r="278" spans="1:15" ht="19.350000000000001" customHeight="1">
      <c r="A278" s="70"/>
      <c r="B278" s="81"/>
      <c r="C278" s="82"/>
      <c r="D278" s="82"/>
      <c r="E278" s="82"/>
      <c r="F278" s="82"/>
      <c r="G278" s="82"/>
      <c r="H278" s="82"/>
      <c r="I278" s="82"/>
      <c r="J278" s="82"/>
      <c r="K278" s="82"/>
      <c r="L278" s="82"/>
      <c r="M278" s="82"/>
      <c r="N278" s="82"/>
    </row>
    <row r="279" spans="1:15" ht="15.75" customHeight="1">
      <c r="A279" s="140" t="s">
        <v>105</v>
      </c>
      <c r="B279" s="140"/>
      <c r="C279" s="140"/>
      <c r="D279" s="140"/>
      <c r="E279" s="140"/>
      <c r="F279" s="140"/>
      <c r="G279" s="140"/>
      <c r="H279" s="140"/>
      <c r="I279" s="17"/>
      <c r="J279" s="17"/>
      <c r="K279" s="17"/>
      <c r="L279" s="17"/>
      <c r="M279" s="17"/>
      <c r="N279" s="17"/>
    </row>
    <row r="280" spans="1:15" ht="15.75" customHeight="1">
      <c r="A280" s="140" t="s">
        <v>85</v>
      </c>
      <c r="B280" s="140"/>
      <c r="C280" s="140"/>
      <c r="D280" s="140"/>
      <c r="E280" s="140"/>
      <c r="F280" s="140"/>
      <c r="G280" s="140"/>
      <c r="H280" s="140"/>
      <c r="I280" s="17"/>
      <c r="J280" s="17"/>
      <c r="K280" s="17"/>
      <c r="L280" s="17"/>
      <c r="M280" s="17"/>
      <c r="N280" s="17"/>
    </row>
    <row r="281" spans="1:15" ht="15" customHeight="1">
      <c r="A281" s="140" t="s">
        <v>14</v>
      </c>
      <c r="B281" s="140"/>
      <c r="C281" s="140"/>
      <c r="D281" s="140"/>
      <c r="E281" s="140"/>
      <c r="F281" s="140"/>
      <c r="G281" s="140"/>
      <c r="H281" s="140"/>
      <c r="I281" s="17"/>
      <c r="J281" s="17"/>
      <c r="K281" s="17"/>
      <c r="L281" s="17"/>
      <c r="M281" s="17"/>
      <c r="N281" s="17"/>
    </row>
    <row r="282" spans="1:15" ht="12.75" customHeight="1">
      <c r="A282" s="141"/>
      <c r="B282" s="141"/>
      <c r="C282" s="141"/>
      <c r="D282" s="141"/>
      <c r="E282" s="141"/>
      <c r="F282" s="141"/>
      <c r="G282" s="141"/>
      <c r="H282" s="141"/>
      <c r="I282" s="18"/>
      <c r="J282" s="18"/>
      <c r="K282" s="18"/>
      <c r="L282" s="18"/>
      <c r="M282" s="18"/>
      <c r="N282" s="18"/>
    </row>
    <row r="283" spans="1:15" ht="28.35" customHeight="1">
      <c r="A283" s="142"/>
      <c r="B283" s="143" t="s">
        <v>15</v>
      </c>
      <c r="C283" s="144" t="s">
        <v>16</v>
      </c>
      <c r="D283" s="145" t="s">
        <v>17</v>
      </c>
      <c r="E283" s="145"/>
      <c r="F283" s="145"/>
      <c r="G283" s="144" t="s">
        <v>18</v>
      </c>
      <c r="H283" s="145" t="s">
        <v>19</v>
      </c>
      <c r="I283" s="145"/>
      <c r="J283" s="145"/>
      <c r="K283" s="145" t="s">
        <v>20</v>
      </c>
      <c r="L283" s="145"/>
      <c r="M283" s="145"/>
      <c r="N283" s="145"/>
      <c r="O283" s="146" t="s">
        <v>21</v>
      </c>
    </row>
    <row r="284" spans="1:15" ht="32.450000000000003" customHeight="1">
      <c r="A284" s="142"/>
      <c r="B284" s="143"/>
      <c r="C284" s="144"/>
      <c r="D284" s="19" t="s">
        <v>22</v>
      </c>
      <c r="E284" s="19" t="s">
        <v>23</v>
      </c>
      <c r="F284" s="19" t="s">
        <v>24</v>
      </c>
      <c r="G284" s="144"/>
      <c r="H284" s="19" t="s">
        <v>25</v>
      </c>
      <c r="I284" s="19" t="s">
        <v>26</v>
      </c>
      <c r="J284" s="19" t="s">
        <v>27</v>
      </c>
      <c r="K284" s="19" t="s">
        <v>28</v>
      </c>
      <c r="L284" s="19" t="s">
        <v>29</v>
      </c>
      <c r="M284" s="19" t="s">
        <v>30</v>
      </c>
      <c r="N284" s="19" t="s">
        <v>31</v>
      </c>
      <c r="O284" s="146"/>
    </row>
    <row r="285" spans="1:15" ht="15.75" customHeight="1">
      <c r="A285" s="142" t="s">
        <v>32</v>
      </c>
      <c r="B285" s="142"/>
      <c r="C285" s="142"/>
      <c r="D285" s="142"/>
      <c r="E285" s="142"/>
      <c r="F285" s="142"/>
      <c r="G285" s="142"/>
      <c r="H285" s="142"/>
      <c r="I285" s="142"/>
      <c r="J285" s="142"/>
      <c r="K285" s="142"/>
      <c r="L285" s="142"/>
      <c r="M285" s="142"/>
      <c r="N285" s="142"/>
      <c r="O285" s="142"/>
    </row>
    <row r="286" spans="1:15" ht="15.75" customHeight="1">
      <c r="A286" s="20">
        <v>1</v>
      </c>
      <c r="B286" s="26" t="s">
        <v>106</v>
      </c>
      <c r="C286" s="31">
        <v>180</v>
      </c>
      <c r="D286" s="22">
        <v>6.1</v>
      </c>
      <c r="E286" s="22">
        <v>8.3000000000000007</v>
      </c>
      <c r="F286" s="22">
        <v>43.4</v>
      </c>
      <c r="G286" s="22">
        <v>270</v>
      </c>
      <c r="H286" s="30">
        <v>1.45</v>
      </c>
      <c r="I286" s="30">
        <v>0.2</v>
      </c>
      <c r="J286" s="30">
        <v>50.66</v>
      </c>
      <c r="K286" s="30">
        <v>148.80000000000001</v>
      </c>
      <c r="L286" s="30">
        <v>92.13</v>
      </c>
      <c r="M286" s="30">
        <v>224.53</v>
      </c>
      <c r="N286" s="30">
        <v>2.97</v>
      </c>
      <c r="O286" s="24">
        <v>194</v>
      </c>
    </row>
    <row r="287" spans="1:15" ht="31.5" customHeight="1">
      <c r="A287" s="49">
        <v>2</v>
      </c>
      <c r="B287" s="83" t="s">
        <v>80</v>
      </c>
      <c r="C287" s="84">
        <v>10</v>
      </c>
      <c r="D287" s="52">
        <v>2.2999999999999998</v>
      </c>
      <c r="E287" s="52">
        <v>2.9</v>
      </c>
      <c r="F287" s="52">
        <v>0</v>
      </c>
      <c r="G287" s="52">
        <v>36.200000000000003</v>
      </c>
      <c r="H287" s="79">
        <v>7.0000000000000007E-2</v>
      </c>
      <c r="I287" s="79">
        <v>0.05</v>
      </c>
      <c r="J287" s="79">
        <v>46</v>
      </c>
      <c r="K287" s="79">
        <v>96.1</v>
      </c>
      <c r="L287" s="79">
        <v>13.4</v>
      </c>
      <c r="M287" s="79">
        <v>77.599999999999994</v>
      </c>
      <c r="N287" s="79">
        <v>0.71</v>
      </c>
      <c r="O287" s="54">
        <v>3</v>
      </c>
    </row>
    <row r="288" spans="1:15" ht="31.5" customHeight="1">
      <c r="A288" s="49">
        <v>3</v>
      </c>
      <c r="B288" s="32" t="s">
        <v>37</v>
      </c>
      <c r="C288" s="30">
        <v>5</v>
      </c>
      <c r="D288" s="30">
        <v>0</v>
      </c>
      <c r="E288" s="30">
        <v>4.0999999999999996</v>
      </c>
      <c r="F288" s="30">
        <v>0</v>
      </c>
      <c r="G288" s="30">
        <v>37.4</v>
      </c>
      <c r="H288" s="31">
        <v>0</v>
      </c>
      <c r="I288" s="31">
        <v>0.3</v>
      </c>
      <c r="J288" s="31">
        <v>3.6</v>
      </c>
      <c r="K288" s="31">
        <v>0.1</v>
      </c>
      <c r="L288" s="31">
        <v>0</v>
      </c>
      <c r="M288" s="31">
        <v>0.1</v>
      </c>
      <c r="N288" s="31">
        <v>0.1</v>
      </c>
      <c r="O288" s="24">
        <v>6</v>
      </c>
    </row>
    <row r="289" spans="1:16" ht="31.5" customHeight="1">
      <c r="A289" s="49">
        <v>4</v>
      </c>
      <c r="B289" s="33" t="s">
        <v>38</v>
      </c>
      <c r="C289" s="31">
        <v>180</v>
      </c>
      <c r="D289" s="31">
        <v>0.2</v>
      </c>
      <c r="E289" s="31">
        <v>0</v>
      </c>
      <c r="F289" s="31">
        <v>12.6</v>
      </c>
      <c r="G289" s="31">
        <v>50.4</v>
      </c>
      <c r="H289" s="30">
        <v>2.8000000000000001E-2</v>
      </c>
      <c r="I289" s="30">
        <v>0</v>
      </c>
      <c r="J289" s="30">
        <v>0</v>
      </c>
      <c r="K289" s="30">
        <v>9.4700000000000006</v>
      </c>
      <c r="L289" s="30">
        <v>1.23</v>
      </c>
      <c r="M289" s="30">
        <v>2.37</v>
      </c>
      <c r="N289" s="30">
        <v>0.27</v>
      </c>
      <c r="O289" s="24">
        <v>411</v>
      </c>
    </row>
    <row r="290" spans="1:16" ht="15.75" customHeight="1">
      <c r="A290" s="20">
        <v>5</v>
      </c>
      <c r="B290" s="26" t="s">
        <v>36</v>
      </c>
      <c r="C290" s="30">
        <v>30</v>
      </c>
      <c r="D290" s="30">
        <v>2.4500000000000002</v>
      </c>
      <c r="E290" s="30">
        <v>7.55</v>
      </c>
      <c r="F290" s="30">
        <v>14.62</v>
      </c>
      <c r="G290" s="30">
        <v>136</v>
      </c>
      <c r="H290" s="31">
        <v>0</v>
      </c>
      <c r="I290" s="31">
        <v>0.05</v>
      </c>
      <c r="J290" s="31">
        <v>40</v>
      </c>
      <c r="K290" s="31">
        <v>9.3000000000000007</v>
      </c>
      <c r="L290" s="31">
        <v>9.9</v>
      </c>
      <c r="M290" s="31">
        <v>29.1</v>
      </c>
      <c r="N290" s="31">
        <v>0.62</v>
      </c>
      <c r="O290" s="24">
        <v>1</v>
      </c>
    </row>
    <row r="291" spans="1:16" ht="15.75" customHeight="1">
      <c r="A291" s="20"/>
      <c r="B291" s="34" t="s">
        <v>39</v>
      </c>
      <c r="C291" s="35">
        <f t="shared" ref="C291:N291" si="40">SUM(C286:C290)</f>
        <v>405</v>
      </c>
      <c r="D291" s="35">
        <f t="shared" si="40"/>
        <v>11.049999999999997</v>
      </c>
      <c r="E291" s="35">
        <f t="shared" si="40"/>
        <v>22.85</v>
      </c>
      <c r="F291" s="35">
        <f t="shared" si="40"/>
        <v>70.62</v>
      </c>
      <c r="G291" s="35">
        <f t="shared" si="40"/>
        <v>530</v>
      </c>
      <c r="H291" s="35">
        <f t="shared" si="40"/>
        <v>1.548</v>
      </c>
      <c r="I291" s="35">
        <f t="shared" si="40"/>
        <v>0.60000000000000009</v>
      </c>
      <c r="J291" s="35">
        <f t="shared" si="40"/>
        <v>140.26</v>
      </c>
      <c r="K291" s="35">
        <f t="shared" si="40"/>
        <v>263.77</v>
      </c>
      <c r="L291" s="35">
        <f t="shared" si="40"/>
        <v>116.66000000000001</v>
      </c>
      <c r="M291" s="35">
        <f t="shared" si="40"/>
        <v>333.70000000000005</v>
      </c>
      <c r="N291" s="35">
        <f t="shared" si="40"/>
        <v>4.6700000000000008</v>
      </c>
      <c r="O291" s="24"/>
    </row>
    <row r="292" spans="1:16" ht="15.75" customHeight="1">
      <c r="A292" s="142" t="s">
        <v>40</v>
      </c>
      <c r="B292" s="142"/>
      <c r="C292" s="142"/>
      <c r="D292" s="142"/>
      <c r="E292" s="142"/>
      <c r="F292" s="142"/>
      <c r="G292" s="142"/>
      <c r="H292" s="142"/>
      <c r="I292" s="142"/>
      <c r="J292" s="142"/>
      <c r="K292" s="142"/>
      <c r="L292" s="142"/>
      <c r="M292" s="142"/>
      <c r="N292" s="142"/>
      <c r="O292" s="142"/>
    </row>
    <row r="293" spans="1:16" ht="15.75" customHeight="1">
      <c r="A293" s="20">
        <v>1</v>
      </c>
      <c r="B293" s="26" t="s">
        <v>107</v>
      </c>
      <c r="C293" s="31">
        <v>100</v>
      </c>
      <c r="D293" s="31">
        <v>0.38</v>
      </c>
      <c r="E293" s="31">
        <v>0.43</v>
      </c>
      <c r="F293" s="31">
        <v>37.86</v>
      </c>
      <c r="G293" s="31">
        <v>123.5</v>
      </c>
      <c r="H293" s="30">
        <v>4.03</v>
      </c>
      <c r="I293" s="30">
        <v>0.03</v>
      </c>
      <c r="J293" s="30">
        <v>0</v>
      </c>
      <c r="K293" s="30">
        <v>16</v>
      </c>
      <c r="L293" s="30">
        <v>9</v>
      </c>
      <c r="M293" s="30">
        <v>11</v>
      </c>
      <c r="N293" s="30">
        <v>2.2000000000000002</v>
      </c>
      <c r="O293" s="24">
        <v>403</v>
      </c>
    </row>
    <row r="294" spans="1:16" ht="15.75" customHeight="1">
      <c r="A294" s="20"/>
      <c r="B294" s="34" t="s">
        <v>39</v>
      </c>
      <c r="C294" s="35">
        <v>100</v>
      </c>
      <c r="D294" s="35">
        <f t="shared" ref="D294:N294" si="41">SUM(D293)</f>
        <v>0.38</v>
      </c>
      <c r="E294" s="35">
        <f t="shared" si="41"/>
        <v>0.43</v>
      </c>
      <c r="F294" s="35">
        <f t="shared" si="41"/>
        <v>37.86</v>
      </c>
      <c r="G294" s="35">
        <f t="shared" si="41"/>
        <v>123.5</v>
      </c>
      <c r="H294" s="35">
        <f t="shared" si="41"/>
        <v>4.03</v>
      </c>
      <c r="I294" s="35">
        <f t="shared" si="41"/>
        <v>0.03</v>
      </c>
      <c r="J294" s="35">
        <f t="shared" si="41"/>
        <v>0</v>
      </c>
      <c r="K294" s="35">
        <f t="shared" si="41"/>
        <v>16</v>
      </c>
      <c r="L294" s="35">
        <f t="shared" si="41"/>
        <v>9</v>
      </c>
      <c r="M294" s="35">
        <f t="shared" si="41"/>
        <v>11</v>
      </c>
      <c r="N294" s="35">
        <f t="shared" si="41"/>
        <v>2.2000000000000002</v>
      </c>
      <c r="O294" s="24"/>
    </row>
    <row r="295" spans="1:16" ht="15" customHeight="1">
      <c r="A295" s="149" t="s">
        <v>55</v>
      </c>
      <c r="B295" s="149"/>
      <c r="C295" s="149"/>
      <c r="D295" s="149"/>
      <c r="E295" s="149"/>
      <c r="F295" s="149"/>
      <c r="G295" s="149"/>
      <c r="H295" s="149"/>
      <c r="I295" s="149"/>
      <c r="J295" s="149"/>
      <c r="K295" s="149"/>
      <c r="L295" s="149"/>
      <c r="M295" s="149"/>
      <c r="N295" s="149"/>
      <c r="O295" s="149"/>
    </row>
    <row r="296" spans="1:16" ht="15" customHeight="1">
      <c r="A296" s="149"/>
      <c r="B296" s="149"/>
      <c r="C296" s="149"/>
      <c r="D296" s="149"/>
      <c r="E296" s="149"/>
      <c r="F296" s="149"/>
      <c r="G296" s="149"/>
      <c r="H296" s="149"/>
      <c r="I296" s="149"/>
      <c r="J296" s="149"/>
      <c r="K296" s="149"/>
      <c r="L296" s="149"/>
      <c r="M296" s="149"/>
      <c r="N296" s="149"/>
      <c r="O296" s="149"/>
    </row>
    <row r="297" spans="1:16" ht="15.75" customHeight="1">
      <c r="A297" s="20">
        <v>1</v>
      </c>
      <c r="B297" s="26" t="s">
        <v>43</v>
      </c>
      <c r="C297" s="22">
        <v>180</v>
      </c>
      <c r="D297" s="22">
        <v>6.8</v>
      </c>
      <c r="E297" s="22">
        <v>5.2</v>
      </c>
      <c r="F297" s="22">
        <v>7.7</v>
      </c>
      <c r="G297" s="22">
        <v>103.9</v>
      </c>
      <c r="H297" s="27">
        <v>9.8000000000000007</v>
      </c>
      <c r="I297" s="27">
        <v>2.4</v>
      </c>
      <c r="J297" s="27">
        <v>80</v>
      </c>
      <c r="K297" s="27">
        <v>3.3</v>
      </c>
      <c r="L297" s="27">
        <v>5.8</v>
      </c>
      <c r="M297" s="27">
        <v>11</v>
      </c>
      <c r="N297" s="27">
        <v>10</v>
      </c>
      <c r="O297" s="28">
        <v>63</v>
      </c>
    </row>
    <row r="298" spans="1:16" ht="15.75" customHeight="1">
      <c r="A298" s="109">
        <v>2</v>
      </c>
      <c r="B298" s="26" t="s">
        <v>108</v>
      </c>
      <c r="C298" s="105">
        <v>70</v>
      </c>
      <c r="D298" s="105">
        <v>16.3</v>
      </c>
      <c r="E298" s="105">
        <v>10.3</v>
      </c>
      <c r="F298" s="105">
        <v>0</v>
      </c>
      <c r="G298" s="105">
        <v>162.4</v>
      </c>
      <c r="H298" s="105">
        <v>1.2999999999999999E-2</v>
      </c>
      <c r="I298" s="105">
        <v>0.04</v>
      </c>
      <c r="J298" s="105">
        <v>14</v>
      </c>
      <c r="K298" s="105">
        <v>17.399999999999999</v>
      </c>
      <c r="L298" s="105">
        <v>15.25</v>
      </c>
      <c r="M298" s="105">
        <v>83.75</v>
      </c>
      <c r="N298" s="105">
        <v>0.79</v>
      </c>
      <c r="O298" s="40">
        <v>318</v>
      </c>
    </row>
    <row r="299" spans="1:16" s="10" customFormat="1" ht="28.9" customHeight="1">
      <c r="A299" s="110">
        <v>3</v>
      </c>
      <c r="B299" s="111" t="s">
        <v>109</v>
      </c>
      <c r="C299" s="58">
        <v>130</v>
      </c>
      <c r="D299" s="84">
        <v>6.4</v>
      </c>
      <c r="E299" s="84">
        <v>8.1</v>
      </c>
      <c r="F299" s="84">
        <v>32</v>
      </c>
      <c r="G299" s="84">
        <v>226.2</v>
      </c>
      <c r="H299" s="58">
        <v>0</v>
      </c>
      <c r="I299" s="58">
        <v>0.11700000000000001</v>
      </c>
      <c r="J299" s="58">
        <v>16.77</v>
      </c>
      <c r="K299" s="58">
        <v>21.3</v>
      </c>
      <c r="L299" s="58">
        <v>29.61</v>
      </c>
      <c r="M299" s="58">
        <v>137.46</v>
      </c>
      <c r="N299" s="58">
        <v>2.38</v>
      </c>
      <c r="O299" s="112">
        <v>330</v>
      </c>
      <c r="P299" s="29"/>
    </row>
    <row r="300" spans="1:16" ht="19.350000000000001" customHeight="1">
      <c r="A300" s="109">
        <v>4</v>
      </c>
      <c r="B300" s="26" t="s">
        <v>36</v>
      </c>
      <c r="C300" s="30">
        <v>30</v>
      </c>
      <c r="D300" s="30">
        <v>2.4500000000000002</v>
      </c>
      <c r="E300" s="30">
        <v>7.55</v>
      </c>
      <c r="F300" s="30">
        <v>14.62</v>
      </c>
      <c r="G300" s="30">
        <v>136</v>
      </c>
      <c r="H300" s="31">
        <v>0</v>
      </c>
      <c r="I300" s="31">
        <v>0.05</v>
      </c>
      <c r="J300" s="31">
        <v>40</v>
      </c>
      <c r="K300" s="31">
        <v>9.3000000000000007</v>
      </c>
      <c r="L300" s="31">
        <v>9.9</v>
      </c>
      <c r="M300" s="31">
        <v>29.1</v>
      </c>
      <c r="N300" s="31">
        <v>0.62</v>
      </c>
      <c r="O300" s="24">
        <v>1</v>
      </c>
    </row>
    <row r="301" spans="1:16" ht="17.45" customHeight="1">
      <c r="A301" s="20">
        <v>5</v>
      </c>
      <c r="B301" s="26" t="s">
        <v>46</v>
      </c>
      <c r="C301" s="30">
        <v>30</v>
      </c>
      <c r="D301" s="22">
        <v>2.2000000000000002</v>
      </c>
      <c r="E301" s="22">
        <v>0.4</v>
      </c>
      <c r="F301" s="22">
        <v>10.9</v>
      </c>
      <c r="G301" s="22">
        <v>56.1</v>
      </c>
      <c r="H301" s="41">
        <v>0</v>
      </c>
      <c r="I301" s="41">
        <v>0.06</v>
      </c>
      <c r="J301" s="41">
        <v>0</v>
      </c>
      <c r="K301" s="41">
        <v>10.5</v>
      </c>
      <c r="L301" s="41">
        <v>14.1</v>
      </c>
      <c r="M301" s="41">
        <v>47.4</v>
      </c>
      <c r="N301" s="41">
        <v>1.17</v>
      </c>
      <c r="O301" s="42" t="s">
        <v>35</v>
      </c>
    </row>
    <row r="302" spans="1:16" s="10" customFormat="1" ht="28.9" customHeight="1">
      <c r="A302" s="20">
        <v>6</v>
      </c>
      <c r="B302" s="46" t="s">
        <v>59</v>
      </c>
      <c r="C302" s="31">
        <v>180</v>
      </c>
      <c r="D302" s="30">
        <v>0.2</v>
      </c>
      <c r="E302" s="30">
        <v>0.2</v>
      </c>
      <c r="F302" s="30">
        <v>27.5</v>
      </c>
      <c r="G302" s="30">
        <v>106.4</v>
      </c>
      <c r="H302" s="23">
        <v>1.55</v>
      </c>
      <c r="I302" s="23">
        <v>8.9999999999999993E-3</v>
      </c>
      <c r="J302" s="23">
        <v>8.1</v>
      </c>
      <c r="K302" s="23">
        <v>13.03</v>
      </c>
      <c r="L302" s="23">
        <v>3.24</v>
      </c>
      <c r="M302" s="23">
        <v>3.96</v>
      </c>
      <c r="N302" s="23">
        <v>0.85</v>
      </c>
      <c r="O302" s="47">
        <v>390</v>
      </c>
      <c r="P302" s="101"/>
    </row>
    <row r="303" spans="1:16" ht="15.75" customHeight="1">
      <c r="A303" s="20"/>
      <c r="B303" s="34" t="s">
        <v>39</v>
      </c>
      <c r="C303" s="35">
        <f t="shared" ref="C303:N303" si="42">SUM(C297:C302)</f>
        <v>620</v>
      </c>
      <c r="D303" s="35">
        <f t="shared" si="42"/>
        <v>34.35</v>
      </c>
      <c r="E303" s="35">
        <f t="shared" si="42"/>
        <v>31.75</v>
      </c>
      <c r="F303" s="35">
        <f t="shared" si="42"/>
        <v>92.72</v>
      </c>
      <c r="G303" s="35">
        <f t="shared" si="42"/>
        <v>791</v>
      </c>
      <c r="H303" s="35">
        <f t="shared" si="42"/>
        <v>11.363000000000001</v>
      </c>
      <c r="I303" s="35">
        <f t="shared" si="42"/>
        <v>2.6759999999999997</v>
      </c>
      <c r="J303" s="35">
        <f t="shared" si="42"/>
        <v>158.86999999999998</v>
      </c>
      <c r="K303" s="35">
        <f t="shared" si="42"/>
        <v>74.83</v>
      </c>
      <c r="L303" s="35">
        <f t="shared" si="42"/>
        <v>77.899999999999991</v>
      </c>
      <c r="M303" s="35">
        <f t="shared" si="42"/>
        <v>312.66999999999996</v>
      </c>
      <c r="N303" s="35">
        <f t="shared" si="42"/>
        <v>15.809999999999997</v>
      </c>
      <c r="O303" s="24"/>
    </row>
    <row r="304" spans="1:16" ht="15" customHeight="1">
      <c r="A304" s="149" t="s">
        <v>48</v>
      </c>
      <c r="B304" s="149"/>
      <c r="C304" s="149"/>
      <c r="D304" s="149"/>
      <c r="E304" s="149"/>
      <c r="F304" s="149"/>
      <c r="G304" s="149"/>
      <c r="H304" s="149"/>
      <c r="I304" s="149"/>
      <c r="J304" s="149"/>
      <c r="K304" s="149"/>
      <c r="L304" s="149"/>
      <c r="M304" s="149"/>
      <c r="N304" s="149"/>
      <c r="O304" s="149"/>
    </row>
    <row r="305" spans="1:15" ht="12.75" customHeight="1">
      <c r="A305" s="149"/>
      <c r="B305" s="149"/>
      <c r="C305" s="149"/>
      <c r="D305" s="149"/>
      <c r="E305" s="149"/>
      <c r="F305" s="149"/>
      <c r="G305" s="149"/>
      <c r="H305" s="149"/>
      <c r="I305" s="149"/>
      <c r="J305" s="149"/>
      <c r="K305" s="149"/>
      <c r="L305" s="149"/>
      <c r="M305" s="149"/>
      <c r="N305" s="149"/>
      <c r="O305" s="149"/>
    </row>
    <row r="306" spans="1:15" ht="31.5" customHeight="1">
      <c r="A306" s="20">
        <v>1</v>
      </c>
      <c r="B306" s="21" t="s">
        <v>110</v>
      </c>
      <c r="C306" s="22" t="s">
        <v>50</v>
      </c>
      <c r="D306" s="22">
        <v>4.8</v>
      </c>
      <c r="E306" s="22">
        <v>4.5</v>
      </c>
      <c r="F306" s="22">
        <v>4</v>
      </c>
      <c r="G306" s="22">
        <v>75.5</v>
      </c>
      <c r="H306" s="30">
        <v>0.12</v>
      </c>
      <c r="I306" s="30">
        <v>0.03</v>
      </c>
      <c r="J306" s="30">
        <v>40.380000000000003</v>
      </c>
      <c r="K306" s="30">
        <v>76.430000000000007</v>
      </c>
      <c r="L306" s="30">
        <v>11.63</v>
      </c>
      <c r="M306" s="30">
        <v>107.47</v>
      </c>
      <c r="N306" s="30">
        <v>0.37</v>
      </c>
      <c r="O306" s="24">
        <v>223</v>
      </c>
    </row>
    <row r="307" spans="1:15" ht="28.9" customHeight="1">
      <c r="A307" s="87">
        <v>2</v>
      </c>
      <c r="B307" s="113" t="s">
        <v>111</v>
      </c>
      <c r="C307" s="30">
        <v>180</v>
      </c>
      <c r="D307" s="23">
        <v>5</v>
      </c>
      <c r="E307" s="23">
        <v>2.7</v>
      </c>
      <c r="F307" s="30">
        <v>17.5</v>
      </c>
      <c r="G307" s="30">
        <v>115.2</v>
      </c>
      <c r="H307" s="89">
        <v>1.17</v>
      </c>
      <c r="I307" s="89">
        <v>3.3750000000000002E-2</v>
      </c>
      <c r="J307" s="89">
        <v>18</v>
      </c>
      <c r="K307" s="89">
        <v>113.163</v>
      </c>
      <c r="L307" s="89">
        <v>12.6</v>
      </c>
      <c r="M307" s="89">
        <v>81</v>
      </c>
      <c r="N307" s="89">
        <v>0.1237</v>
      </c>
      <c r="O307" s="24">
        <v>414</v>
      </c>
    </row>
    <row r="308" spans="1:15" ht="15.75" customHeight="1">
      <c r="A308" s="20"/>
      <c r="B308" s="34" t="s">
        <v>39</v>
      </c>
      <c r="C308" s="35">
        <v>250</v>
      </c>
      <c r="D308" s="35">
        <f t="shared" ref="D308:N308" si="43">SUM(D306:D307)</f>
        <v>9.8000000000000007</v>
      </c>
      <c r="E308" s="35">
        <f t="shared" si="43"/>
        <v>7.2</v>
      </c>
      <c r="F308" s="35">
        <f t="shared" si="43"/>
        <v>21.5</v>
      </c>
      <c r="G308" s="35">
        <f t="shared" si="43"/>
        <v>190.7</v>
      </c>
      <c r="H308" s="35">
        <f t="shared" si="43"/>
        <v>1.29</v>
      </c>
      <c r="I308" s="35">
        <f t="shared" si="43"/>
        <v>6.3750000000000001E-2</v>
      </c>
      <c r="J308" s="35">
        <f t="shared" si="43"/>
        <v>58.38</v>
      </c>
      <c r="K308" s="35">
        <f t="shared" si="43"/>
        <v>189.59300000000002</v>
      </c>
      <c r="L308" s="35">
        <f t="shared" si="43"/>
        <v>24.23</v>
      </c>
      <c r="M308" s="35">
        <f t="shared" si="43"/>
        <v>188.47</v>
      </c>
      <c r="N308" s="35">
        <f t="shared" si="43"/>
        <v>0.49370000000000003</v>
      </c>
      <c r="O308" s="24"/>
    </row>
    <row r="309" spans="1:15" ht="30.2" customHeight="1">
      <c r="A309" s="20"/>
      <c r="B309" s="34" t="s">
        <v>52</v>
      </c>
      <c r="C309" s="114">
        <f>C308+C303+C291+100</f>
        <v>1375</v>
      </c>
      <c r="D309" s="35">
        <f t="shared" ref="D309:N309" si="44">SUM(D291+D294+D303+D308)</f>
        <v>55.58</v>
      </c>
      <c r="E309" s="35">
        <f t="shared" si="44"/>
        <v>62.230000000000004</v>
      </c>
      <c r="F309" s="35">
        <f t="shared" si="44"/>
        <v>222.7</v>
      </c>
      <c r="G309" s="35">
        <f t="shared" si="44"/>
        <v>1635.2</v>
      </c>
      <c r="H309" s="35">
        <f t="shared" si="44"/>
        <v>18.231000000000002</v>
      </c>
      <c r="I309" s="35">
        <f t="shared" si="44"/>
        <v>3.3697500000000002</v>
      </c>
      <c r="J309" s="35">
        <f t="shared" si="44"/>
        <v>357.51</v>
      </c>
      <c r="K309" s="35">
        <f t="shared" si="44"/>
        <v>544.19299999999998</v>
      </c>
      <c r="L309" s="35">
        <f t="shared" si="44"/>
        <v>227.79</v>
      </c>
      <c r="M309" s="35">
        <f t="shared" si="44"/>
        <v>845.84</v>
      </c>
      <c r="N309" s="35">
        <f t="shared" si="44"/>
        <v>23.1737</v>
      </c>
      <c r="O309" s="24"/>
    </row>
    <row r="310" spans="1:15" ht="16.899999999999999" customHeight="1">
      <c r="A310" s="70"/>
      <c r="B310" s="115"/>
      <c r="C310" s="116"/>
      <c r="D310" s="117"/>
      <c r="E310" s="117"/>
      <c r="F310" s="117"/>
      <c r="G310" s="117"/>
      <c r="H310" s="117"/>
      <c r="I310" s="117"/>
      <c r="J310" s="117"/>
      <c r="K310" s="117"/>
      <c r="L310" s="117"/>
      <c r="M310" s="117"/>
      <c r="N310" s="117"/>
      <c r="O310" s="76"/>
    </row>
    <row r="311" spans="1:15" ht="15.75" customHeight="1">
      <c r="A311" s="140" t="s">
        <v>112</v>
      </c>
      <c r="B311" s="140"/>
      <c r="C311" s="140"/>
      <c r="D311" s="140"/>
      <c r="E311" s="140"/>
      <c r="F311" s="140"/>
      <c r="G311" s="140"/>
      <c r="H311" s="140"/>
      <c r="I311" s="17"/>
      <c r="J311" s="17"/>
      <c r="K311" s="17"/>
      <c r="L311" s="17"/>
      <c r="M311" s="17"/>
      <c r="N311" s="17"/>
    </row>
    <row r="312" spans="1:15" ht="15.75" customHeight="1">
      <c r="A312" s="140" t="s">
        <v>85</v>
      </c>
      <c r="B312" s="140"/>
      <c r="C312" s="140"/>
      <c r="D312" s="140"/>
      <c r="E312" s="140"/>
      <c r="F312" s="140"/>
      <c r="G312" s="140"/>
      <c r="H312" s="140"/>
      <c r="I312" s="17"/>
      <c r="J312" s="17"/>
      <c r="K312" s="17"/>
      <c r="L312" s="17"/>
      <c r="M312" s="17"/>
      <c r="N312" s="17"/>
    </row>
    <row r="313" spans="1:15" ht="15" customHeight="1">
      <c r="A313" s="140" t="s">
        <v>14</v>
      </c>
      <c r="B313" s="140"/>
      <c r="C313" s="140"/>
      <c r="D313" s="140"/>
      <c r="E313" s="140"/>
      <c r="F313" s="140"/>
      <c r="G313" s="140"/>
      <c r="H313" s="140"/>
      <c r="I313" s="17"/>
      <c r="J313" s="17"/>
      <c r="K313" s="17"/>
      <c r="L313" s="17"/>
      <c r="M313" s="17"/>
      <c r="N313" s="17"/>
    </row>
    <row r="314" spans="1:15" ht="12.75" customHeight="1">
      <c r="A314" s="141"/>
      <c r="B314" s="141"/>
      <c r="C314" s="141"/>
      <c r="D314" s="141"/>
      <c r="E314" s="141"/>
      <c r="F314" s="141"/>
      <c r="G314" s="141"/>
      <c r="H314" s="141"/>
      <c r="I314" s="18"/>
      <c r="J314" s="18"/>
      <c r="K314" s="18"/>
      <c r="L314" s="18"/>
      <c r="M314" s="18"/>
      <c r="N314" s="18"/>
    </row>
    <row r="315" spans="1:15" ht="27.2" customHeight="1">
      <c r="A315" s="142"/>
      <c r="B315" s="143" t="s">
        <v>15</v>
      </c>
      <c r="C315" s="144" t="s">
        <v>16</v>
      </c>
      <c r="D315" s="145" t="s">
        <v>17</v>
      </c>
      <c r="E315" s="145"/>
      <c r="F315" s="145"/>
      <c r="G315" s="144" t="s">
        <v>18</v>
      </c>
      <c r="H315" s="145" t="s">
        <v>19</v>
      </c>
      <c r="I315" s="145"/>
      <c r="J315" s="145"/>
      <c r="K315" s="145" t="s">
        <v>20</v>
      </c>
      <c r="L315" s="145"/>
      <c r="M315" s="145"/>
      <c r="N315" s="145"/>
      <c r="O315" s="146" t="s">
        <v>21</v>
      </c>
    </row>
    <row r="316" spans="1:15" ht="29.45" customHeight="1">
      <c r="A316" s="142"/>
      <c r="B316" s="143"/>
      <c r="C316" s="144"/>
      <c r="D316" s="19" t="s">
        <v>22</v>
      </c>
      <c r="E316" s="19" t="s">
        <v>23</v>
      </c>
      <c r="F316" s="19" t="s">
        <v>24</v>
      </c>
      <c r="G316" s="144"/>
      <c r="H316" s="19" t="s">
        <v>25</v>
      </c>
      <c r="I316" s="19" t="s">
        <v>26</v>
      </c>
      <c r="J316" s="19" t="s">
        <v>27</v>
      </c>
      <c r="K316" s="19" t="s">
        <v>28</v>
      </c>
      <c r="L316" s="19" t="s">
        <v>29</v>
      </c>
      <c r="M316" s="19" t="s">
        <v>30</v>
      </c>
      <c r="N316" s="19" t="s">
        <v>31</v>
      </c>
      <c r="O316" s="146"/>
    </row>
    <row r="317" spans="1:15" ht="23.45" customHeight="1">
      <c r="A317" s="142" t="s">
        <v>32</v>
      </c>
      <c r="B317" s="142"/>
      <c r="C317" s="142"/>
      <c r="D317" s="142"/>
      <c r="E317" s="142"/>
      <c r="F317" s="142"/>
      <c r="G317" s="142"/>
      <c r="H317" s="142"/>
      <c r="I317" s="142"/>
      <c r="J317" s="142"/>
      <c r="K317" s="142"/>
      <c r="L317" s="142"/>
      <c r="M317" s="142"/>
      <c r="N317" s="142"/>
      <c r="O317" s="142"/>
    </row>
    <row r="318" spans="1:15" ht="31.5" customHeight="1">
      <c r="A318" s="20">
        <v>1</v>
      </c>
      <c r="B318" s="26" t="s">
        <v>54</v>
      </c>
      <c r="C318" s="31">
        <v>180</v>
      </c>
      <c r="D318" s="30">
        <v>4</v>
      </c>
      <c r="E318" s="30">
        <v>3.4</v>
      </c>
      <c r="F318" s="30">
        <v>14.2</v>
      </c>
      <c r="G318" s="30">
        <v>104.4</v>
      </c>
      <c r="H318" s="30">
        <v>0.91</v>
      </c>
      <c r="I318" s="30">
        <v>0.08</v>
      </c>
      <c r="J318" s="30">
        <v>30.6</v>
      </c>
      <c r="K318" s="30">
        <v>161.62</v>
      </c>
      <c r="L318" s="30">
        <v>24.14</v>
      </c>
      <c r="M318" s="30">
        <v>137.97999999999999</v>
      </c>
      <c r="N318" s="30">
        <v>0.51</v>
      </c>
      <c r="O318" s="24">
        <v>100</v>
      </c>
    </row>
    <row r="319" spans="1:15" ht="16.899999999999999" customHeight="1">
      <c r="A319" s="20">
        <v>2</v>
      </c>
      <c r="B319" s="26" t="s">
        <v>36</v>
      </c>
      <c r="C319" s="30">
        <v>30</v>
      </c>
      <c r="D319" s="30">
        <v>2.4500000000000002</v>
      </c>
      <c r="E319" s="30">
        <v>7.55</v>
      </c>
      <c r="F319" s="30">
        <v>14.62</v>
      </c>
      <c r="G319" s="30">
        <v>136</v>
      </c>
      <c r="H319" s="31">
        <v>0</v>
      </c>
      <c r="I319" s="31">
        <v>0.05</v>
      </c>
      <c r="J319" s="31">
        <v>40</v>
      </c>
      <c r="K319" s="31">
        <v>9.3000000000000007</v>
      </c>
      <c r="L319" s="31">
        <v>9.9</v>
      </c>
      <c r="M319" s="31">
        <v>29.1</v>
      </c>
      <c r="N319" s="31">
        <v>0.62</v>
      </c>
      <c r="O319" s="24">
        <v>1</v>
      </c>
    </row>
    <row r="320" spans="1:15" ht="16.899999999999999" customHeight="1">
      <c r="A320" s="20">
        <v>3</v>
      </c>
      <c r="B320" s="32" t="s">
        <v>37</v>
      </c>
      <c r="C320" s="30">
        <v>5</v>
      </c>
      <c r="D320" s="30">
        <v>0</v>
      </c>
      <c r="E320" s="30">
        <v>4.0999999999999996</v>
      </c>
      <c r="F320" s="30">
        <v>0</v>
      </c>
      <c r="G320" s="30">
        <v>37.4</v>
      </c>
      <c r="H320" s="31">
        <v>0</v>
      </c>
      <c r="I320" s="31">
        <v>0.3</v>
      </c>
      <c r="J320" s="31">
        <v>3.6</v>
      </c>
      <c r="K320" s="31">
        <v>0.1</v>
      </c>
      <c r="L320" s="31">
        <v>0</v>
      </c>
      <c r="M320" s="31">
        <v>0.1</v>
      </c>
      <c r="N320" s="31">
        <v>0.1</v>
      </c>
      <c r="O320" s="24">
        <v>6</v>
      </c>
    </row>
    <row r="321" spans="1:16" ht="15.75" customHeight="1">
      <c r="A321" s="20">
        <v>4</v>
      </c>
      <c r="B321" s="26" t="s">
        <v>70</v>
      </c>
      <c r="C321" s="30">
        <v>180</v>
      </c>
      <c r="D321" s="22">
        <v>5.2</v>
      </c>
      <c r="E321" s="22">
        <v>5.2</v>
      </c>
      <c r="F321" s="22">
        <v>31</v>
      </c>
      <c r="G321" s="22">
        <v>185</v>
      </c>
      <c r="H321" s="30">
        <v>1.6</v>
      </c>
      <c r="I321" s="30">
        <v>3.6</v>
      </c>
      <c r="J321" s="30">
        <v>4</v>
      </c>
      <c r="K321" s="30">
        <v>16</v>
      </c>
      <c r="L321" s="30">
        <v>5.6</v>
      </c>
      <c r="M321" s="30">
        <v>20</v>
      </c>
      <c r="N321" s="30">
        <v>5</v>
      </c>
      <c r="O321" s="24">
        <v>416</v>
      </c>
    </row>
    <row r="322" spans="1:16" ht="15.75" customHeight="1">
      <c r="A322" s="20"/>
      <c r="B322" s="34" t="s">
        <v>39</v>
      </c>
      <c r="C322" s="35">
        <f t="shared" ref="C322:N322" si="45">SUM(C318:C321)</f>
        <v>395</v>
      </c>
      <c r="D322" s="35">
        <f t="shared" si="45"/>
        <v>11.65</v>
      </c>
      <c r="E322" s="35">
        <f t="shared" si="45"/>
        <v>20.25</v>
      </c>
      <c r="F322" s="35">
        <f t="shared" si="45"/>
        <v>59.82</v>
      </c>
      <c r="G322" s="35">
        <f t="shared" si="45"/>
        <v>462.8</v>
      </c>
      <c r="H322" s="35">
        <f t="shared" si="45"/>
        <v>2.5100000000000002</v>
      </c>
      <c r="I322" s="35">
        <f t="shared" si="45"/>
        <v>4.03</v>
      </c>
      <c r="J322" s="35">
        <f t="shared" si="45"/>
        <v>78.199999999999989</v>
      </c>
      <c r="K322" s="35">
        <f t="shared" si="45"/>
        <v>187.02</v>
      </c>
      <c r="L322" s="35">
        <f t="shared" si="45"/>
        <v>39.64</v>
      </c>
      <c r="M322" s="35">
        <f t="shared" si="45"/>
        <v>187.17999999999998</v>
      </c>
      <c r="N322" s="35">
        <f t="shared" si="45"/>
        <v>6.23</v>
      </c>
      <c r="O322" s="47"/>
      <c r="P322" s="63"/>
    </row>
    <row r="323" spans="1:16" ht="25.9" customHeight="1">
      <c r="A323" s="142" t="s">
        <v>40</v>
      </c>
      <c r="B323" s="142"/>
      <c r="C323" s="142"/>
      <c r="D323" s="142"/>
      <c r="E323" s="142"/>
      <c r="F323" s="142"/>
      <c r="G323" s="142"/>
      <c r="H323" s="142"/>
      <c r="I323" s="142"/>
      <c r="J323" s="142"/>
      <c r="K323" s="142"/>
      <c r="L323" s="142"/>
      <c r="M323" s="142"/>
      <c r="N323" s="142"/>
      <c r="O323" s="142"/>
      <c r="P323" s="63"/>
    </row>
    <row r="324" spans="1:16" ht="30.2" customHeight="1">
      <c r="A324" s="20">
        <v>1</v>
      </c>
      <c r="B324" s="26" t="s">
        <v>41</v>
      </c>
      <c r="C324" s="30">
        <v>100</v>
      </c>
      <c r="D324" s="30">
        <v>1.5</v>
      </c>
      <c r="E324" s="30">
        <v>0.5</v>
      </c>
      <c r="F324" s="30">
        <v>21</v>
      </c>
      <c r="G324" s="31">
        <v>95</v>
      </c>
      <c r="H324" s="31">
        <v>10</v>
      </c>
      <c r="I324" s="31">
        <v>0.04</v>
      </c>
      <c r="J324" s="31">
        <v>0</v>
      </c>
      <c r="K324" s="31">
        <v>8</v>
      </c>
      <c r="L324" s="31">
        <v>42</v>
      </c>
      <c r="M324" s="31">
        <v>28</v>
      </c>
      <c r="N324" s="31">
        <v>0.6</v>
      </c>
      <c r="O324" s="28">
        <v>386</v>
      </c>
    </row>
    <row r="325" spans="1:16" ht="15.75" customHeight="1">
      <c r="A325" s="20"/>
      <c r="B325" s="34" t="s">
        <v>39</v>
      </c>
      <c r="C325" s="35">
        <f t="shared" ref="C325:N325" si="46">SUM(C324:C324)</f>
        <v>100</v>
      </c>
      <c r="D325" s="35">
        <f t="shared" si="46"/>
        <v>1.5</v>
      </c>
      <c r="E325" s="35">
        <f t="shared" si="46"/>
        <v>0.5</v>
      </c>
      <c r="F325" s="35">
        <f t="shared" si="46"/>
        <v>21</v>
      </c>
      <c r="G325" s="35">
        <f t="shared" si="46"/>
        <v>95</v>
      </c>
      <c r="H325" s="35">
        <f t="shared" si="46"/>
        <v>10</v>
      </c>
      <c r="I325" s="35">
        <f t="shared" si="46"/>
        <v>0.04</v>
      </c>
      <c r="J325" s="35">
        <f t="shared" si="46"/>
        <v>0</v>
      </c>
      <c r="K325" s="35">
        <f t="shared" si="46"/>
        <v>8</v>
      </c>
      <c r="L325" s="35">
        <f t="shared" si="46"/>
        <v>42</v>
      </c>
      <c r="M325" s="35">
        <f t="shared" si="46"/>
        <v>28</v>
      </c>
      <c r="N325" s="35">
        <f t="shared" si="46"/>
        <v>0.6</v>
      </c>
      <c r="O325" s="24"/>
      <c r="P325" s="63"/>
    </row>
    <row r="326" spans="1:16" ht="12.75" customHeight="1">
      <c r="A326" s="149" t="s">
        <v>55</v>
      </c>
      <c r="B326" s="149"/>
      <c r="C326" s="149"/>
      <c r="D326" s="149"/>
      <c r="E326" s="149"/>
      <c r="F326" s="149"/>
      <c r="G326" s="149"/>
      <c r="H326" s="149"/>
      <c r="I326" s="149"/>
      <c r="J326" s="149"/>
      <c r="K326" s="149"/>
      <c r="L326" s="149"/>
      <c r="M326" s="149"/>
      <c r="N326" s="149"/>
      <c r="O326" s="149"/>
      <c r="P326" s="63"/>
    </row>
    <row r="327" spans="1:16" ht="15" customHeight="1">
      <c r="A327" s="149"/>
      <c r="B327" s="149"/>
      <c r="C327" s="149"/>
      <c r="D327" s="149"/>
      <c r="E327" s="149"/>
      <c r="F327" s="149"/>
      <c r="G327" s="149"/>
      <c r="H327" s="149"/>
      <c r="I327" s="149"/>
      <c r="J327" s="149"/>
      <c r="K327" s="149"/>
      <c r="L327" s="149"/>
      <c r="M327" s="149"/>
      <c r="N327" s="149"/>
      <c r="O327" s="149"/>
      <c r="P327" s="63"/>
    </row>
    <row r="328" spans="1:16" ht="30.2" customHeight="1">
      <c r="A328" s="20">
        <v>1</v>
      </c>
      <c r="B328" s="21" t="s">
        <v>113</v>
      </c>
      <c r="C328" s="22">
        <v>180</v>
      </c>
      <c r="D328" s="22">
        <v>3.1</v>
      </c>
      <c r="E328" s="22">
        <v>1.6</v>
      </c>
      <c r="F328" s="22">
        <v>4.0999999999999996</v>
      </c>
      <c r="G328" s="22">
        <v>43.2</v>
      </c>
      <c r="H328" s="30">
        <v>8.8550000000000004</v>
      </c>
      <c r="I328" s="30">
        <v>0.11</v>
      </c>
      <c r="J328" s="30">
        <v>2.2000000000000002</v>
      </c>
      <c r="K328" s="30">
        <v>22.25</v>
      </c>
      <c r="L328" s="30">
        <v>27.84</v>
      </c>
      <c r="M328" s="30">
        <v>81.349999999999994</v>
      </c>
      <c r="N328" s="30">
        <v>1.1000000000000001</v>
      </c>
      <c r="O328" s="24">
        <v>89</v>
      </c>
    </row>
    <row r="329" spans="1:16" ht="15.75" customHeight="1">
      <c r="A329" s="20">
        <v>2</v>
      </c>
      <c r="B329" s="26" t="s">
        <v>73</v>
      </c>
      <c r="C329" s="30">
        <v>70</v>
      </c>
      <c r="D329" s="22">
        <v>10.1</v>
      </c>
      <c r="E329" s="22">
        <v>2.6</v>
      </c>
      <c r="F329" s="22">
        <v>6</v>
      </c>
      <c r="G329" s="22">
        <v>85.9</v>
      </c>
      <c r="H329" s="31">
        <v>1.8</v>
      </c>
      <c r="I329" s="31">
        <v>0.06</v>
      </c>
      <c r="J329" s="31">
        <v>4</v>
      </c>
      <c r="K329" s="31">
        <v>24.4</v>
      </c>
      <c r="L329" s="31">
        <v>25.8</v>
      </c>
      <c r="M329" s="31">
        <v>132.5</v>
      </c>
      <c r="N329" s="31">
        <v>0.56000000000000005</v>
      </c>
      <c r="O329" s="28">
        <v>261</v>
      </c>
    </row>
    <row r="330" spans="1:16" ht="15.75" customHeight="1">
      <c r="A330" s="20">
        <v>3</v>
      </c>
      <c r="B330" s="26" t="s">
        <v>114</v>
      </c>
      <c r="C330" s="30">
        <v>130</v>
      </c>
      <c r="D330" s="22">
        <v>3.5</v>
      </c>
      <c r="E330" s="22">
        <v>7.7</v>
      </c>
      <c r="F330" s="22">
        <v>16.8</v>
      </c>
      <c r="G330" s="22">
        <v>145.6</v>
      </c>
      <c r="H330" s="23">
        <v>15.74</v>
      </c>
      <c r="I330" s="23">
        <v>0.11799999999999999</v>
      </c>
      <c r="J330" s="23">
        <v>22.1</v>
      </c>
      <c r="K330" s="23">
        <v>32.051000000000002</v>
      </c>
      <c r="L330" s="23">
        <v>24.05</v>
      </c>
      <c r="M330" s="23">
        <v>7.4450000000000003</v>
      </c>
      <c r="N330" s="23">
        <v>0.87450000000000006</v>
      </c>
      <c r="O330" s="24">
        <v>339</v>
      </c>
    </row>
    <row r="331" spans="1:16" ht="16.899999999999999" customHeight="1">
      <c r="A331" s="20">
        <v>4</v>
      </c>
      <c r="B331" s="26" t="s">
        <v>36</v>
      </c>
      <c r="C331" s="30">
        <v>30</v>
      </c>
      <c r="D331" s="30">
        <v>2.4500000000000002</v>
      </c>
      <c r="E331" s="30">
        <v>7.55</v>
      </c>
      <c r="F331" s="30">
        <v>14.62</v>
      </c>
      <c r="G331" s="30">
        <v>136</v>
      </c>
      <c r="H331" s="31">
        <v>0</v>
      </c>
      <c r="I331" s="31">
        <v>0.05</v>
      </c>
      <c r="J331" s="31">
        <v>40</v>
      </c>
      <c r="K331" s="31">
        <v>9.3000000000000007</v>
      </c>
      <c r="L331" s="31">
        <v>9.9</v>
      </c>
      <c r="M331" s="31">
        <v>29.1</v>
      </c>
      <c r="N331" s="31">
        <v>0.62</v>
      </c>
      <c r="O331" s="24">
        <v>1</v>
      </c>
    </row>
    <row r="332" spans="1:16" ht="17.45" customHeight="1">
      <c r="A332" s="20">
        <v>5</v>
      </c>
      <c r="B332" s="26" t="s">
        <v>46</v>
      </c>
      <c r="C332" s="30">
        <v>30</v>
      </c>
      <c r="D332" s="22">
        <v>2.2000000000000002</v>
      </c>
      <c r="E332" s="22">
        <v>0.4</v>
      </c>
      <c r="F332" s="22">
        <v>10.9</v>
      </c>
      <c r="G332" s="22">
        <v>56.1</v>
      </c>
      <c r="H332" s="41">
        <v>0</v>
      </c>
      <c r="I332" s="41">
        <v>0.06</v>
      </c>
      <c r="J332" s="41">
        <v>0</v>
      </c>
      <c r="K332" s="41">
        <v>10.5</v>
      </c>
      <c r="L332" s="41">
        <v>14.1</v>
      </c>
      <c r="M332" s="41">
        <v>47.4</v>
      </c>
      <c r="N332" s="41">
        <v>1.17</v>
      </c>
      <c r="O332" s="42" t="s">
        <v>35</v>
      </c>
    </row>
    <row r="333" spans="1:16" s="10" customFormat="1" ht="30.75" customHeight="1">
      <c r="A333" s="20">
        <v>6</v>
      </c>
      <c r="B333" s="46" t="s">
        <v>59</v>
      </c>
      <c r="C333" s="31">
        <v>180</v>
      </c>
      <c r="D333" s="30">
        <v>0.2</v>
      </c>
      <c r="E333" s="30">
        <v>0.2</v>
      </c>
      <c r="F333" s="30">
        <v>27.5</v>
      </c>
      <c r="G333" s="30">
        <v>106.4</v>
      </c>
      <c r="H333" s="23">
        <v>1.55</v>
      </c>
      <c r="I333" s="23">
        <v>8.9999999999999993E-3</v>
      </c>
      <c r="J333" s="23">
        <v>8.1</v>
      </c>
      <c r="K333" s="23">
        <v>13.03</v>
      </c>
      <c r="L333" s="23">
        <v>3.24</v>
      </c>
      <c r="M333" s="23">
        <v>3.96</v>
      </c>
      <c r="N333" s="23">
        <v>0.85</v>
      </c>
      <c r="O333" s="47">
        <v>390</v>
      </c>
      <c r="P333" s="101"/>
    </row>
    <row r="334" spans="1:16" ht="14.85" customHeight="1">
      <c r="A334" s="20"/>
      <c r="B334" s="34" t="s">
        <v>39</v>
      </c>
      <c r="C334" s="35">
        <f t="shared" ref="C334:N334" si="47">SUM(C328:C333)</f>
        <v>620</v>
      </c>
      <c r="D334" s="35">
        <f t="shared" si="47"/>
        <v>21.549999999999997</v>
      </c>
      <c r="E334" s="35">
        <f t="shared" si="47"/>
        <v>20.049999999999997</v>
      </c>
      <c r="F334" s="35">
        <f t="shared" si="47"/>
        <v>79.919999999999987</v>
      </c>
      <c r="G334" s="35">
        <f t="shared" si="47"/>
        <v>573.20000000000005</v>
      </c>
      <c r="H334" s="35">
        <f t="shared" si="47"/>
        <v>27.945000000000004</v>
      </c>
      <c r="I334" s="35">
        <f t="shared" si="47"/>
        <v>0.40699999999999997</v>
      </c>
      <c r="J334" s="35">
        <f t="shared" si="47"/>
        <v>76.399999999999991</v>
      </c>
      <c r="K334" s="35">
        <f t="shared" si="47"/>
        <v>111.53099999999999</v>
      </c>
      <c r="L334" s="35">
        <f t="shared" si="47"/>
        <v>104.92999999999999</v>
      </c>
      <c r="M334" s="35">
        <f t="shared" si="47"/>
        <v>301.75499999999994</v>
      </c>
      <c r="N334" s="35">
        <f t="shared" si="47"/>
        <v>5.1745000000000001</v>
      </c>
      <c r="O334" s="24"/>
    </row>
    <row r="335" spans="1:16" ht="15" customHeight="1">
      <c r="A335" s="149" t="s">
        <v>48</v>
      </c>
      <c r="B335" s="149"/>
      <c r="C335" s="149"/>
      <c r="D335" s="149"/>
      <c r="E335" s="149"/>
      <c r="F335" s="149"/>
      <c r="G335" s="149"/>
      <c r="H335" s="149"/>
      <c r="I335" s="149"/>
      <c r="J335" s="149"/>
      <c r="K335" s="149"/>
      <c r="L335" s="149"/>
      <c r="M335" s="149"/>
      <c r="N335" s="149"/>
      <c r="O335" s="149"/>
      <c r="P335" s="63"/>
    </row>
    <row r="336" spans="1:16" ht="15" customHeight="1">
      <c r="A336" s="149"/>
      <c r="B336" s="149"/>
      <c r="C336" s="149"/>
      <c r="D336" s="149"/>
      <c r="E336" s="149"/>
      <c r="F336" s="149"/>
      <c r="G336" s="149"/>
      <c r="H336" s="149"/>
      <c r="I336" s="149"/>
      <c r="J336" s="149"/>
      <c r="K336" s="149"/>
      <c r="L336" s="149"/>
      <c r="M336" s="149"/>
      <c r="N336" s="149"/>
      <c r="O336" s="149"/>
      <c r="P336" s="63"/>
    </row>
    <row r="337" spans="1:16" ht="35.85" customHeight="1">
      <c r="A337" s="20">
        <v>1</v>
      </c>
      <c r="B337" s="33" t="s">
        <v>115</v>
      </c>
      <c r="C337" s="30">
        <v>50</v>
      </c>
      <c r="D337" s="30">
        <v>2</v>
      </c>
      <c r="E337" s="30">
        <v>1.3</v>
      </c>
      <c r="F337" s="30">
        <v>20</v>
      </c>
      <c r="G337" s="30">
        <v>100</v>
      </c>
      <c r="H337" s="30">
        <v>2.8000000000000001E-2</v>
      </c>
      <c r="I337" s="30">
        <v>5.7000000000000002E-2</v>
      </c>
      <c r="J337" s="30">
        <v>24.285699999999999</v>
      </c>
      <c r="K337" s="30">
        <v>36.284999999999997</v>
      </c>
      <c r="L337" s="30">
        <v>15.43</v>
      </c>
      <c r="M337" s="30">
        <v>64.430000000000007</v>
      </c>
      <c r="N337" s="30">
        <v>0.64285000000000003</v>
      </c>
      <c r="O337" s="24">
        <v>441</v>
      </c>
      <c r="P337" s="63"/>
    </row>
    <row r="338" spans="1:16" ht="15.75" customHeight="1">
      <c r="A338" s="20">
        <v>2</v>
      </c>
      <c r="B338" s="33" t="s">
        <v>38</v>
      </c>
      <c r="C338" s="31">
        <v>180</v>
      </c>
      <c r="D338" s="31">
        <v>0.2</v>
      </c>
      <c r="E338" s="31">
        <v>0</v>
      </c>
      <c r="F338" s="31">
        <v>12.6</v>
      </c>
      <c r="G338" s="31">
        <v>50.4</v>
      </c>
      <c r="H338" s="30">
        <v>2.8000000000000001E-2</v>
      </c>
      <c r="I338" s="30">
        <v>0</v>
      </c>
      <c r="J338" s="30">
        <v>0</v>
      </c>
      <c r="K338" s="30">
        <v>9.4700000000000006</v>
      </c>
      <c r="L338" s="30">
        <v>1.23</v>
      </c>
      <c r="M338" s="30">
        <v>2.37</v>
      </c>
      <c r="N338" s="30">
        <v>0.27</v>
      </c>
      <c r="O338" s="24">
        <v>411</v>
      </c>
    </row>
    <row r="339" spans="1:16" ht="15.75" customHeight="1">
      <c r="A339" s="20"/>
      <c r="B339" s="34" t="s">
        <v>39</v>
      </c>
      <c r="C339" s="35">
        <f t="shared" ref="C339:N339" si="48">SUM(C337:C338)</f>
        <v>230</v>
      </c>
      <c r="D339" s="35">
        <f t="shared" si="48"/>
        <v>2.2000000000000002</v>
      </c>
      <c r="E339" s="35">
        <f t="shared" si="48"/>
        <v>1.3</v>
      </c>
      <c r="F339" s="35">
        <f t="shared" si="48"/>
        <v>32.6</v>
      </c>
      <c r="G339" s="35">
        <f t="shared" si="48"/>
        <v>150.4</v>
      </c>
      <c r="H339" s="35">
        <f t="shared" si="48"/>
        <v>5.6000000000000001E-2</v>
      </c>
      <c r="I339" s="35">
        <f t="shared" si="48"/>
        <v>5.7000000000000002E-2</v>
      </c>
      <c r="J339" s="35">
        <f t="shared" si="48"/>
        <v>24.285699999999999</v>
      </c>
      <c r="K339" s="35">
        <f t="shared" si="48"/>
        <v>45.754999999999995</v>
      </c>
      <c r="L339" s="35">
        <f t="shared" si="48"/>
        <v>16.66</v>
      </c>
      <c r="M339" s="35">
        <f t="shared" si="48"/>
        <v>66.800000000000011</v>
      </c>
      <c r="N339" s="35">
        <f t="shared" si="48"/>
        <v>0.91285000000000005</v>
      </c>
      <c r="O339" s="47"/>
      <c r="P339" s="63"/>
    </row>
    <row r="340" spans="1:16" ht="15.75" customHeight="1">
      <c r="A340" s="20"/>
      <c r="B340" s="37" t="s">
        <v>52</v>
      </c>
      <c r="C340" s="38">
        <f t="shared" ref="C340:N340" si="49">SUM(C322+C325+C334+C339)</f>
        <v>1345</v>
      </c>
      <c r="D340" s="38">
        <f t="shared" si="49"/>
        <v>36.9</v>
      </c>
      <c r="E340" s="38">
        <f t="shared" si="49"/>
        <v>42.099999999999994</v>
      </c>
      <c r="F340" s="38">
        <f t="shared" si="49"/>
        <v>193.33999999999997</v>
      </c>
      <c r="G340" s="38">
        <f t="shared" si="49"/>
        <v>1281.4000000000001</v>
      </c>
      <c r="H340" s="38">
        <f t="shared" si="49"/>
        <v>40.511000000000003</v>
      </c>
      <c r="I340" s="38">
        <f t="shared" si="49"/>
        <v>4.5340000000000007</v>
      </c>
      <c r="J340" s="38">
        <f t="shared" si="49"/>
        <v>178.88569999999996</v>
      </c>
      <c r="K340" s="38">
        <f t="shared" si="49"/>
        <v>352.30599999999998</v>
      </c>
      <c r="L340" s="38">
        <f t="shared" si="49"/>
        <v>203.23</v>
      </c>
      <c r="M340" s="38">
        <f t="shared" si="49"/>
        <v>583.7349999999999</v>
      </c>
      <c r="N340" s="38">
        <f t="shared" si="49"/>
        <v>12.917350000000001</v>
      </c>
      <c r="O340" s="47"/>
      <c r="P340" s="63"/>
    </row>
    <row r="341" spans="1:16" ht="6" customHeight="1"/>
    <row r="342" spans="1:16" ht="15" customHeight="1">
      <c r="A342" s="140" t="s">
        <v>116</v>
      </c>
      <c r="B342" s="140"/>
      <c r="C342" s="140"/>
      <c r="D342" s="140"/>
      <c r="E342" s="140"/>
      <c r="F342" s="140"/>
      <c r="G342" s="140"/>
      <c r="H342" s="140"/>
      <c r="I342" s="17"/>
      <c r="J342" s="17"/>
      <c r="K342" s="17"/>
      <c r="L342" s="17"/>
      <c r="M342" s="17"/>
      <c r="N342" s="17"/>
    </row>
    <row r="343" spans="1:16" ht="12" customHeight="1">
      <c r="A343" s="140" t="s">
        <v>117</v>
      </c>
      <c r="B343" s="140"/>
      <c r="C343" s="140"/>
      <c r="D343" s="140"/>
      <c r="E343" s="140"/>
      <c r="F343" s="140"/>
      <c r="G343" s="140"/>
      <c r="H343" s="140"/>
      <c r="I343" s="17"/>
      <c r="J343" s="17"/>
      <c r="K343" s="17"/>
      <c r="L343" s="17"/>
      <c r="M343" s="17"/>
      <c r="N343" s="17"/>
    </row>
    <row r="344" spans="1:16" ht="17.100000000000001" customHeight="1">
      <c r="A344" s="140" t="s">
        <v>14</v>
      </c>
      <c r="B344" s="140"/>
      <c r="C344" s="140"/>
      <c r="D344" s="140"/>
      <c r="E344" s="140"/>
      <c r="F344" s="140"/>
      <c r="G344" s="140"/>
      <c r="H344" s="140"/>
      <c r="I344" s="17"/>
      <c r="J344" s="17"/>
      <c r="K344" s="17"/>
      <c r="L344" s="17"/>
      <c r="M344" s="17"/>
      <c r="N344" s="17"/>
    </row>
    <row r="345" spans="1:16" ht="6" customHeight="1">
      <c r="A345" s="141"/>
      <c r="B345" s="141"/>
      <c r="C345" s="141"/>
      <c r="D345" s="141"/>
      <c r="E345" s="141"/>
      <c r="F345" s="141"/>
      <c r="G345" s="141"/>
      <c r="H345" s="141"/>
      <c r="I345" s="18"/>
      <c r="J345" s="18"/>
      <c r="K345" s="18"/>
      <c r="L345" s="18"/>
      <c r="M345" s="18"/>
      <c r="N345" s="18"/>
    </row>
    <row r="346" spans="1:16" ht="17.100000000000001" customHeight="1">
      <c r="A346" s="142"/>
      <c r="B346" s="143" t="s">
        <v>15</v>
      </c>
      <c r="C346" s="144" t="s">
        <v>16</v>
      </c>
      <c r="D346" s="145" t="s">
        <v>17</v>
      </c>
      <c r="E346" s="145"/>
      <c r="F346" s="145"/>
      <c r="G346" s="144" t="s">
        <v>18</v>
      </c>
      <c r="H346" s="145" t="s">
        <v>19</v>
      </c>
      <c r="I346" s="145"/>
      <c r="J346" s="145"/>
      <c r="K346" s="145" t="s">
        <v>20</v>
      </c>
      <c r="L346" s="145"/>
      <c r="M346" s="145"/>
      <c r="N346" s="145"/>
      <c r="O346" s="146" t="s">
        <v>21</v>
      </c>
    </row>
    <row r="347" spans="1:16" ht="39.200000000000003" customHeight="1">
      <c r="A347" s="142"/>
      <c r="B347" s="143"/>
      <c r="C347" s="144"/>
      <c r="D347" s="19" t="s">
        <v>22</v>
      </c>
      <c r="E347" s="19" t="s">
        <v>23</v>
      </c>
      <c r="F347" s="19" t="s">
        <v>24</v>
      </c>
      <c r="G347" s="144"/>
      <c r="H347" s="19" t="s">
        <v>25</v>
      </c>
      <c r="I347" s="19" t="s">
        <v>26</v>
      </c>
      <c r="J347" s="19" t="s">
        <v>27</v>
      </c>
      <c r="K347" s="19" t="s">
        <v>28</v>
      </c>
      <c r="L347" s="19" t="s">
        <v>29</v>
      </c>
      <c r="M347" s="19" t="s">
        <v>30</v>
      </c>
      <c r="N347" s="19" t="s">
        <v>31</v>
      </c>
      <c r="O347" s="146"/>
    </row>
    <row r="348" spans="1:16" ht="17.100000000000001" customHeight="1">
      <c r="A348" s="142" t="s">
        <v>32</v>
      </c>
      <c r="B348" s="142"/>
      <c r="C348" s="142"/>
      <c r="D348" s="142"/>
      <c r="E348" s="142"/>
      <c r="F348" s="142"/>
      <c r="G348" s="142"/>
      <c r="H348" s="142"/>
      <c r="I348" s="142"/>
      <c r="J348" s="142"/>
      <c r="K348" s="142"/>
      <c r="L348" s="142"/>
      <c r="M348" s="142"/>
      <c r="N348" s="142"/>
      <c r="O348" s="142"/>
    </row>
    <row r="349" spans="1:16" ht="17.100000000000001" customHeight="1">
      <c r="A349" s="20">
        <v>1</v>
      </c>
      <c r="B349" s="60" t="s">
        <v>79</v>
      </c>
      <c r="C349" s="31">
        <v>180</v>
      </c>
      <c r="D349" s="31">
        <v>5.8</v>
      </c>
      <c r="E349" s="31">
        <v>7.4</v>
      </c>
      <c r="F349" s="31">
        <v>25.6</v>
      </c>
      <c r="G349" s="31">
        <v>183.6</v>
      </c>
      <c r="H349" s="31">
        <v>0</v>
      </c>
      <c r="I349" s="31">
        <v>0.16</v>
      </c>
      <c r="J349" s="31">
        <v>25</v>
      </c>
      <c r="K349" s="31">
        <v>32</v>
      </c>
      <c r="L349" s="31">
        <v>53.37</v>
      </c>
      <c r="M349" s="31">
        <v>162.37</v>
      </c>
      <c r="N349" s="31">
        <v>1.8260000000000001</v>
      </c>
      <c r="O349" s="24">
        <v>182</v>
      </c>
    </row>
    <row r="350" spans="1:16" ht="17.100000000000001" customHeight="1">
      <c r="A350" s="20">
        <v>2</v>
      </c>
      <c r="B350" s="26" t="s">
        <v>36</v>
      </c>
      <c r="C350" s="30">
        <v>30</v>
      </c>
      <c r="D350" s="30">
        <v>2.4500000000000002</v>
      </c>
      <c r="E350" s="30">
        <v>7.55</v>
      </c>
      <c r="F350" s="30">
        <v>14.62</v>
      </c>
      <c r="G350" s="30">
        <v>136</v>
      </c>
      <c r="H350" s="31">
        <v>0</v>
      </c>
      <c r="I350" s="31">
        <v>0.05</v>
      </c>
      <c r="J350" s="31">
        <v>40</v>
      </c>
      <c r="K350" s="31">
        <v>9.3000000000000007</v>
      </c>
      <c r="L350" s="31">
        <v>9.9</v>
      </c>
      <c r="M350" s="31">
        <v>29.1</v>
      </c>
      <c r="N350" s="31">
        <v>0.62</v>
      </c>
      <c r="O350" s="24">
        <v>1</v>
      </c>
    </row>
    <row r="351" spans="1:16" ht="17.100000000000001" customHeight="1">
      <c r="A351" s="20">
        <v>3</v>
      </c>
      <c r="B351" s="32" t="s">
        <v>37</v>
      </c>
      <c r="C351" s="30">
        <v>5</v>
      </c>
      <c r="D351" s="30">
        <v>0</v>
      </c>
      <c r="E351" s="30">
        <v>4.0999999999999996</v>
      </c>
      <c r="F351" s="30">
        <v>0</v>
      </c>
      <c r="G351" s="30">
        <v>37.4</v>
      </c>
      <c r="H351" s="31">
        <v>0</v>
      </c>
      <c r="I351" s="31">
        <v>0.3</v>
      </c>
      <c r="J351" s="31">
        <v>3.6</v>
      </c>
      <c r="K351" s="31">
        <v>0.1</v>
      </c>
      <c r="L351" s="31">
        <v>0</v>
      </c>
      <c r="M351" s="31">
        <v>0.1</v>
      </c>
      <c r="N351" s="31">
        <v>0.1</v>
      </c>
      <c r="O351" s="24">
        <v>6</v>
      </c>
    </row>
    <row r="352" spans="1:16" ht="17.100000000000001" customHeight="1">
      <c r="A352" s="20">
        <v>4</v>
      </c>
      <c r="B352" s="33" t="s">
        <v>38</v>
      </c>
      <c r="C352" s="31">
        <v>180</v>
      </c>
      <c r="D352" s="31">
        <v>0.2</v>
      </c>
      <c r="E352" s="31">
        <v>0</v>
      </c>
      <c r="F352" s="31">
        <v>12.6</v>
      </c>
      <c r="G352" s="31">
        <v>50.4</v>
      </c>
      <c r="H352" s="30">
        <v>2.8000000000000001E-2</v>
      </c>
      <c r="I352" s="30">
        <v>0</v>
      </c>
      <c r="J352" s="30">
        <v>0</v>
      </c>
      <c r="K352" s="30">
        <v>9.4700000000000006</v>
      </c>
      <c r="L352" s="30">
        <v>1.23</v>
      </c>
      <c r="M352" s="30">
        <v>2.37</v>
      </c>
      <c r="N352" s="30">
        <v>0.27</v>
      </c>
      <c r="O352" s="24">
        <v>411</v>
      </c>
    </row>
    <row r="353" spans="1:15" ht="17.100000000000001" customHeight="1">
      <c r="A353" s="20"/>
      <c r="B353" s="34" t="s">
        <v>39</v>
      </c>
      <c r="C353" s="35">
        <f t="shared" ref="C353:N353" si="50">SUM(C349:C352)</f>
        <v>395</v>
      </c>
      <c r="D353" s="35">
        <f t="shared" si="50"/>
        <v>8.4499999999999993</v>
      </c>
      <c r="E353" s="35">
        <f t="shared" si="50"/>
        <v>19.049999999999997</v>
      </c>
      <c r="F353" s="35">
        <f t="shared" si="50"/>
        <v>52.82</v>
      </c>
      <c r="G353" s="35">
        <f t="shared" si="50"/>
        <v>407.4</v>
      </c>
      <c r="H353" s="35">
        <f t="shared" si="50"/>
        <v>2.8000000000000001E-2</v>
      </c>
      <c r="I353" s="35">
        <f t="shared" si="50"/>
        <v>0.51</v>
      </c>
      <c r="J353" s="35">
        <f t="shared" si="50"/>
        <v>68.599999999999994</v>
      </c>
      <c r="K353" s="35">
        <f t="shared" si="50"/>
        <v>50.87</v>
      </c>
      <c r="L353" s="35">
        <f t="shared" si="50"/>
        <v>64.5</v>
      </c>
      <c r="M353" s="35">
        <f t="shared" si="50"/>
        <v>193.94</v>
      </c>
      <c r="N353" s="35">
        <f t="shared" si="50"/>
        <v>2.8160000000000003</v>
      </c>
      <c r="O353" s="24"/>
    </row>
    <row r="354" spans="1:15" ht="17.100000000000001" customHeight="1">
      <c r="A354" s="141" t="s">
        <v>40</v>
      </c>
      <c r="B354" s="141"/>
      <c r="C354" s="141"/>
      <c r="D354" s="141"/>
      <c r="E354" s="141"/>
      <c r="F354" s="141"/>
      <c r="G354" s="141"/>
      <c r="H354" s="141"/>
      <c r="I354" s="141"/>
      <c r="J354" s="141"/>
      <c r="K354" s="141"/>
      <c r="L354" s="141"/>
      <c r="M354" s="141"/>
      <c r="N354" s="141"/>
      <c r="O354" s="141"/>
    </row>
    <row r="355" spans="1:15" ht="30.2" customHeight="1">
      <c r="A355" s="20">
        <v>1</v>
      </c>
      <c r="B355" s="26" t="s">
        <v>41</v>
      </c>
      <c r="C355" s="30">
        <v>100</v>
      </c>
      <c r="D355" s="36">
        <v>0.04</v>
      </c>
      <c r="E355" s="36">
        <v>0.04</v>
      </c>
      <c r="F355" s="30">
        <v>9.8000000000000007</v>
      </c>
      <c r="G355" s="30">
        <v>44</v>
      </c>
      <c r="H355" s="30">
        <v>10</v>
      </c>
      <c r="I355" s="30">
        <v>3.15E-2</v>
      </c>
      <c r="J355" s="30">
        <v>0</v>
      </c>
      <c r="K355" s="30">
        <v>16</v>
      </c>
      <c r="L355" s="30">
        <v>9</v>
      </c>
      <c r="M355" s="30">
        <v>11</v>
      </c>
      <c r="N355" s="30">
        <v>2.2000000000000002</v>
      </c>
      <c r="O355" s="24">
        <v>386</v>
      </c>
    </row>
    <row r="356" spans="1:15" ht="17.100000000000001" customHeight="1">
      <c r="A356" s="20"/>
      <c r="B356" s="34" t="s">
        <v>39</v>
      </c>
      <c r="C356" s="35">
        <f t="shared" ref="C356:N356" si="51">SUM(C355:C355)</f>
        <v>100</v>
      </c>
      <c r="D356" s="35">
        <f t="shared" si="51"/>
        <v>0.04</v>
      </c>
      <c r="E356" s="35">
        <f t="shared" si="51"/>
        <v>0.04</v>
      </c>
      <c r="F356" s="35">
        <f t="shared" si="51"/>
        <v>9.8000000000000007</v>
      </c>
      <c r="G356" s="35">
        <f t="shared" si="51"/>
        <v>44</v>
      </c>
      <c r="H356" s="35">
        <f t="shared" si="51"/>
        <v>10</v>
      </c>
      <c r="I356" s="35">
        <f t="shared" si="51"/>
        <v>3.15E-2</v>
      </c>
      <c r="J356" s="35">
        <f t="shared" si="51"/>
        <v>0</v>
      </c>
      <c r="K356" s="35">
        <f t="shared" si="51"/>
        <v>16</v>
      </c>
      <c r="L356" s="35">
        <f t="shared" si="51"/>
        <v>9</v>
      </c>
      <c r="M356" s="35">
        <f t="shared" si="51"/>
        <v>11</v>
      </c>
      <c r="N356" s="35">
        <f t="shared" si="51"/>
        <v>2.2000000000000002</v>
      </c>
      <c r="O356" s="24"/>
    </row>
    <row r="357" spans="1:15" ht="17.100000000000001" customHeight="1">
      <c r="A357" s="142" t="s">
        <v>55</v>
      </c>
      <c r="B357" s="142"/>
      <c r="C357" s="142"/>
      <c r="D357" s="142"/>
      <c r="E357" s="142"/>
      <c r="F357" s="142"/>
      <c r="G357" s="142"/>
      <c r="H357" s="142"/>
      <c r="I357" s="142"/>
      <c r="J357" s="142"/>
      <c r="K357" s="142"/>
      <c r="L357" s="142"/>
      <c r="M357" s="142"/>
      <c r="N357" s="142"/>
      <c r="O357" s="142"/>
    </row>
    <row r="358" spans="1:15" ht="17.100000000000001" customHeight="1">
      <c r="A358" s="20">
        <v>1</v>
      </c>
      <c r="B358" s="26" t="s">
        <v>56</v>
      </c>
      <c r="C358" s="22">
        <v>180</v>
      </c>
      <c r="D358" s="22">
        <v>2.2999999999999998</v>
      </c>
      <c r="E358" s="22">
        <v>2.2000000000000002</v>
      </c>
      <c r="F358" s="22">
        <v>17.100000000000001</v>
      </c>
      <c r="G358" s="22">
        <v>97.2</v>
      </c>
      <c r="H358" s="27">
        <v>6.6</v>
      </c>
      <c r="I358" s="27">
        <v>7.6999999999999999E-2</v>
      </c>
      <c r="J358" s="27">
        <v>0</v>
      </c>
      <c r="K358" s="27">
        <v>18.440000000000001</v>
      </c>
      <c r="L358" s="27">
        <v>20</v>
      </c>
      <c r="M358" s="27">
        <v>50.043999999999997</v>
      </c>
      <c r="N358" s="27">
        <v>0.71</v>
      </c>
      <c r="O358" s="28">
        <v>86</v>
      </c>
    </row>
    <row r="359" spans="1:15" ht="17.100000000000001" customHeight="1">
      <c r="A359" s="20">
        <v>2</v>
      </c>
      <c r="B359" s="26" t="s">
        <v>74</v>
      </c>
      <c r="C359" s="30">
        <v>130</v>
      </c>
      <c r="D359" s="22">
        <v>3.5</v>
      </c>
      <c r="E359" s="22">
        <v>7.7</v>
      </c>
      <c r="F359" s="22">
        <v>16.8</v>
      </c>
      <c r="G359" s="22">
        <v>145.6</v>
      </c>
      <c r="H359" s="23">
        <v>15.74</v>
      </c>
      <c r="I359" s="23">
        <v>0.11799999999999999</v>
      </c>
      <c r="J359" s="23">
        <v>22.1</v>
      </c>
      <c r="K359" s="23">
        <v>32.051000000000002</v>
      </c>
      <c r="L359" s="23">
        <v>24.05</v>
      </c>
      <c r="M359" s="23">
        <v>7.4450000000000003</v>
      </c>
      <c r="N359" s="23">
        <v>0.87450000000000006</v>
      </c>
      <c r="O359" s="24">
        <v>339</v>
      </c>
    </row>
    <row r="360" spans="1:15" ht="30.2" customHeight="1">
      <c r="A360" s="20">
        <v>3</v>
      </c>
      <c r="B360" s="26" t="s">
        <v>58</v>
      </c>
      <c r="C360" s="30">
        <v>70</v>
      </c>
      <c r="D360" s="22">
        <v>10.9</v>
      </c>
      <c r="E360" s="22">
        <v>4.9000000000000004</v>
      </c>
      <c r="F360" s="22">
        <v>6</v>
      </c>
      <c r="G360" s="22">
        <v>112</v>
      </c>
      <c r="H360" s="27">
        <v>0</v>
      </c>
      <c r="I360" s="27">
        <v>7.0000000000000007E-2</v>
      </c>
      <c r="J360" s="27">
        <v>19</v>
      </c>
      <c r="K360" s="27">
        <v>14</v>
      </c>
      <c r="L360" s="27">
        <v>23.1</v>
      </c>
      <c r="M360" s="27">
        <v>116.5</v>
      </c>
      <c r="N360" s="27">
        <v>1.18</v>
      </c>
      <c r="O360" s="24">
        <v>299</v>
      </c>
    </row>
    <row r="361" spans="1:15" ht="17.100000000000001" customHeight="1">
      <c r="A361" s="20">
        <v>4</v>
      </c>
      <c r="B361" s="26" t="s">
        <v>36</v>
      </c>
      <c r="C361" s="30">
        <v>30</v>
      </c>
      <c r="D361" s="30">
        <v>2.4500000000000002</v>
      </c>
      <c r="E361" s="30">
        <v>7.55</v>
      </c>
      <c r="F361" s="30">
        <v>14.62</v>
      </c>
      <c r="G361" s="30">
        <v>136</v>
      </c>
      <c r="H361" s="31">
        <v>0</v>
      </c>
      <c r="I361" s="31">
        <v>0.05</v>
      </c>
      <c r="J361" s="31">
        <v>40</v>
      </c>
      <c r="K361" s="31">
        <v>9.3000000000000007</v>
      </c>
      <c r="L361" s="31">
        <v>9.9</v>
      </c>
      <c r="M361" s="31">
        <v>29.1</v>
      </c>
      <c r="N361" s="31">
        <v>0.62</v>
      </c>
      <c r="O361" s="24">
        <v>1</v>
      </c>
    </row>
    <row r="362" spans="1:15" ht="17.100000000000001" customHeight="1">
      <c r="A362" s="20">
        <v>5</v>
      </c>
      <c r="B362" s="26" t="s">
        <v>46</v>
      </c>
      <c r="C362" s="30">
        <v>30</v>
      </c>
      <c r="D362" s="22">
        <v>2.2000000000000002</v>
      </c>
      <c r="E362" s="22">
        <v>0.4</v>
      </c>
      <c r="F362" s="22">
        <v>10.9</v>
      </c>
      <c r="G362" s="22">
        <v>56.1</v>
      </c>
      <c r="H362" s="41">
        <v>0</v>
      </c>
      <c r="I362" s="41">
        <v>0.06</v>
      </c>
      <c r="J362" s="41">
        <v>0</v>
      </c>
      <c r="K362" s="41">
        <v>10.5</v>
      </c>
      <c r="L362" s="41">
        <v>14.1</v>
      </c>
      <c r="M362" s="41">
        <v>47.4</v>
      </c>
      <c r="N362" s="41">
        <v>1.17</v>
      </c>
      <c r="O362" s="42" t="s">
        <v>35</v>
      </c>
    </row>
    <row r="363" spans="1:15" ht="30.2" customHeight="1">
      <c r="A363" s="20">
        <v>6</v>
      </c>
      <c r="B363" s="46" t="s">
        <v>59</v>
      </c>
      <c r="C363" s="31">
        <v>180</v>
      </c>
      <c r="D363" s="30">
        <v>0.2</v>
      </c>
      <c r="E363" s="30">
        <v>0.2</v>
      </c>
      <c r="F363" s="30">
        <v>27.5</v>
      </c>
      <c r="G363" s="30">
        <v>106.4</v>
      </c>
      <c r="H363" s="23">
        <v>1.55</v>
      </c>
      <c r="I363" s="23">
        <v>8.9999999999999993E-3</v>
      </c>
      <c r="J363" s="23">
        <v>8.1</v>
      </c>
      <c r="K363" s="23">
        <v>13.03</v>
      </c>
      <c r="L363" s="23">
        <v>3.24</v>
      </c>
      <c r="M363" s="23">
        <v>3.96</v>
      </c>
      <c r="N363" s="23">
        <v>0.85</v>
      </c>
      <c r="O363" s="47">
        <v>390</v>
      </c>
    </row>
    <row r="364" spans="1:15" ht="17.100000000000001" customHeight="1">
      <c r="A364" s="20"/>
      <c r="B364" s="37" t="s">
        <v>39</v>
      </c>
      <c r="C364" s="38">
        <f t="shared" ref="C364:N364" si="52">SUM(C358:C363)</f>
        <v>620</v>
      </c>
      <c r="D364" s="38">
        <f t="shared" si="52"/>
        <v>21.549999999999997</v>
      </c>
      <c r="E364" s="38">
        <f t="shared" si="52"/>
        <v>22.95</v>
      </c>
      <c r="F364" s="38">
        <f t="shared" si="52"/>
        <v>92.92</v>
      </c>
      <c r="G364" s="38">
        <f t="shared" si="52"/>
        <v>653.29999999999995</v>
      </c>
      <c r="H364" s="38">
        <f t="shared" si="52"/>
        <v>23.89</v>
      </c>
      <c r="I364" s="38">
        <f t="shared" si="52"/>
        <v>0.38400000000000001</v>
      </c>
      <c r="J364" s="38">
        <f t="shared" si="52"/>
        <v>89.199999999999989</v>
      </c>
      <c r="K364" s="38">
        <f t="shared" si="52"/>
        <v>97.320999999999998</v>
      </c>
      <c r="L364" s="38">
        <f t="shared" si="52"/>
        <v>94.39</v>
      </c>
      <c r="M364" s="38">
        <f t="shared" si="52"/>
        <v>254.44900000000001</v>
      </c>
      <c r="N364" s="38">
        <f t="shared" si="52"/>
        <v>5.4044999999999996</v>
      </c>
      <c r="O364" s="24"/>
    </row>
    <row r="365" spans="1:15" ht="17.100000000000001" customHeight="1">
      <c r="A365" s="147" t="s">
        <v>48</v>
      </c>
      <c r="B365" s="147"/>
      <c r="C365" s="147"/>
      <c r="D365" s="147"/>
      <c r="E365" s="147"/>
      <c r="F365" s="147"/>
      <c r="G365" s="147"/>
      <c r="H365" s="147"/>
      <c r="I365" s="147"/>
      <c r="J365" s="147"/>
      <c r="K365" s="147"/>
      <c r="L365" s="147"/>
      <c r="M365" s="147"/>
      <c r="N365" s="147"/>
      <c r="O365" s="147"/>
    </row>
    <row r="366" spans="1:15" ht="17.100000000000001" customHeight="1">
      <c r="A366" s="20">
        <v>1</v>
      </c>
      <c r="B366" s="50" t="s">
        <v>76</v>
      </c>
      <c r="C366" s="77">
        <v>40</v>
      </c>
      <c r="D366" s="77">
        <v>3</v>
      </c>
      <c r="E366" s="77">
        <v>3.9</v>
      </c>
      <c r="F366" s="77">
        <v>29.8</v>
      </c>
      <c r="G366" s="78">
        <v>166.8</v>
      </c>
      <c r="H366" s="79">
        <v>4.0000000000000001E-3</v>
      </c>
      <c r="I366" s="79">
        <v>3.5999999999999997E-2</v>
      </c>
      <c r="J366" s="79">
        <v>22.4</v>
      </c>
      <c r="K366" s="79">
        <v>6.84</v>
      </c>
      <c r="L366" s="79">
        <v>8.24</v>
      </c>
      <c r="M366" s="79">
        <v>24.28</v>
      </c>
      <c r="N366" s="79">
        <v>0.48799999999999999</v>
      </c>
      <c r="O366" s="80" t="s">
        <v>35</v>
      </c>
    </row>
    <row r="367" spans="1:15" ht="17.100000000000001" customHeight="1">
      <c r="A367" s="20">
        <v>2</v>
      </c>
      <c r="B367" s="26" t="s">
        <v>77</v>
      </c>
      <c r="C367" s="30">
        <v>180</v>
      </c>
      <c r="D367" s="30">
        <v>5.48</v>
      </c>
      <c r="E367" s="30">
        <v>4.88</v>
      </c>
      <c r="F367" s="30">
        <v>9.07</v>
      </c>
      <c r="G367" s="31">
        <v>102</v>
      </c>
      <c r="H367" s="31">
        <v>2.46</v>
      </c>
      <c r="I367" s="31">
        <v>0.08</v>
      </c>
      <c r="J367" s="31">
        <v>38</v>
      </c>
      <c r="K367" s="31">
        <v>226.8</v>
      </c>
      <c r="L367" s="31">
        <v>26.5</v>
      </c>
      <c r="M367" s="31">
        <v>170.1</v>
      </c>
      <c r="N367" s="31">
        <v>0.19</v>
      </c>
      <c r="O367" s="28">
        <v>419</v>
      </c>
    </row>
    <row r="368" spans="1:15" ht="17.100000000000001" customHeight="1">
      <c r="A368" s="20"/>
      <c r="B368" s="37" t="s">
        <v>39</v>
      </c>
      <c r="C368" s="38">
        <f>C366+C367</f>
        <v>220</v>
      </c>
      <c r="D368" s="38">
        <f t="shared" ref="D368:N368" si="53">SUM(D366:D367)</f>
        <v>8.48</v>
      </c>
      <c r="E368" s="38">
        <f t="shared" si="53"/>
        <v>8.7799999999999994</v>
      </c>
      <c r="F368" s="38">
        <f t="shared" si="53"/>
        <v>38.870000000000005</v>
      </c>
      <c r="G368" s="38">
        <f t="shared" si="53"/>
        <v>268.8</v>
      </c>
      <c r="H368" s="38">
        <f t="shared" si="53"/>
        <v>2.464</v>
      </c>
      <c r="I368" s="38">
        <f t="shared" si="53"/>
        <v>0.11599999999999999</v>
      </c>
      <c r="J368" s="38">
        <f t="shared" si="53"/>
        <v>60.4</v>
      </c>
      <c r="K368" s="38">
        <f t="shared" si="53"/>
        <v>233.64000000000001</v>
      </c>
      <c r="L368" s="38">
        <f t="shared" si="53"/>
        <v>34.74</v>
      </c>
      <c r="M368" s="38">
        <f t="shared" si="53"/>
        <v>194.38</v>
      </c>
      <c r="N368" s="38">
        <f t="shared" si="53"/>
        <v>0.67799999999999994</v>
      </c>
      <c r="O368" s="24"/>
    </row>
    <row r="369" spans="1:15" ht="17.100000000000001" customHeight="1">
      <c r="A369" s="20"/>
      <c r="B369" s="37" t="s">
        <v>52</v>
      </c>
      <c r="C369" s="38">
        <f t="shared" ref="C369:N369" si="54">SUM(C353+C356+C364+C368)</f>
        <v>1335</v>
      </c>
      <c r="D369" s="38">
        <f t="shared" si="54"/>
        <v>38.519999999999996</v>
      </c>
      <c r="E369" s="38">
        <f t="shared" si="54"/>
        <v>50.819999999999993</v>
      </c>
      <c r="F369" s="38">
        <f t="shared" si="54"/>
        <v>194.41000000000003</v>
      </c>
      <c r="G369" s="38">
        <f t="shared" si="54"/>
        <v>1373.4999999999998</v>
      </c>
      <c r="H369" s="38">
        <f t="shared" si="54"/>
        <v>36.381999999999998</v>
      </c>
      <c r="I369" s="38">
        <f t="shared" si="54"/>
        <v>1.0415000000000001</v>
      </c>
      <c r="J369" s="38">
        <f t="shared" si="54"/>
        <v>218.2</v>
      </c>
      <c r="K369" s="38">
        <f t="shared" si="54"/>
        <v>397.83100000000002</v>
      </c>
      <c r="L369" s="38">
        <f t="shared" si="54"/>
        <v>202.63</v>
      </c>
      <c r="M369" s="38">
        <f t="shared" si="54"/>
        <v>653.76900000000001</v>
      </c>
      <c r="N369" s="38">
        <f t="shared" si="54"/>
        <v>11.098500000000001</v>
      </c>
      <c r="O369" s="24"/>
    </row>
    <row r="370" spans="1:15" ht="17.100000000000001" customHeight="1">
      <c r="A370" s="140" t="s">
        <v>118</v>
      </c>
      <c r="B370" s="140"/>
      <c r="C370" s="140"/>
      <c r="D370" s="140"/>
      <c r="E370" s="140"/>
      <c r="F370" s="140"/>
      <c r="G370" s="140"/>
      <c r="H370" s="140"/>
      <c r="I370" s="17"/>
      <c r="J370" s="17"/>
      <c r="K370" s="17"/>
      <c r="L370" s="17"/>
      <c r="M370" s="17"/>
      <c r="N370" s="17"/>
    </row>
    <row r="371" spans="1:15" ht="17.100000000000001" customHeight="1">
      <c r="A371" s="140" t="s">
        <v>117</v>
      </c>
      <c r="B371" s="140"/>
      <c r="C371" s="140"/>
      <c r="D371" s="140"/>
      <c r="E371" s="140"/>
      <c r="F371" s="140"/>
      <c r="G371" s="140"/>
      <c r="H371" s="140"/>
      <c r="I371" s="17"/>
      <c r="J371" s="17"/>
      <c r="K371" s="17"/>
      <c r="L371" s="17"/>
      <c r="M371" s="17"/>
      <c r="N371" s="17"/>
    </row>
    <row r="372" spans="1:15" ht="17.100000000000001" customHeight="1">
      <c r="A372" s="140" t="s">
        <v>14</v>
      </c>
      <c r="B372" s="140"/>
      <c r="C372" s="140"/>
      <c r="D372" s="140"/>
      <c r="E372" s="140"/>
      <c r="F372" s="140"/>
      <c r="G372" s="140"/>
      <c r="H372" s="140"/>
      <c r="I372" s="17"/>
      <c r="J372" s="17"/>
      <c r="K372" s="17"/>
      <c r="L372" s="17"/>
      <c r="M372" s="17"/>
      <c r="N372" s="17"/>
    </row>
    <row r="373" spans="1:15" ht="6" customHeight="1">
      <c r="A373" s="141"/>
      <c r="B373" s="141"/>
      <c r="C373" s="141"/>
      <c r="D373" s="141"/>
      <c r="E373" s="141"/>
      <c r="F373" s="141"/>
      <c r="G373" s="141"/>
      <c r="H373" s="141"/>
      <c r="I373" s="18"/>
      <c r="J373" s="18"/>
      <c r="K373" s="18"/>
      <c r="L373" s="18"/>
      <c r="M373" s="18"/>
      <c r="N373" s="18"/>
    </row>
    <row r="374" spans="1:15" ht="17.100000000000001" customHeight="1">
      <c r="A374" s="142"/>
      <c r="B374" s="143" t="s">
        <v>15</v>
      </c>
      <c r="C374" s="144" t="s">
        <v>16</v>
      </c>
      <c r="D374" s="145" t="s">
        <v>17</v>
      </c>
      <c r="E374" s="145"/>
      <c r="F374" s="145"/>
      <c r="G374" s="144" t="s">
        <v>18</v>
      </c>
      <c r="H374" s="145" t="s">
        <v>19</v>
      </c>
      <c r="I374" s="145"/>
      <c r="J374" s="145"/>
      <c r="K374" s="145" t="s">
        <v>20</v>
      </c>
      <c r="L374" s="145"/>
      <c r="M374" s="145"/>
      <c r="N374" s="145"/>
      <c r="O374" s="146" t="s">
        <v>21</v>
      </c>
    </row>
    <row r="375" spans="1:15" ht="40.35" customHeight="1">
      <c r="A375" s="142"/>
      <c r="B375" s="143"/>
      <c r="C375" s="144"/>
      <c r="D375" s="19" t="s">
        <v>22</v>
      </c>
      <c r="E375" s="19" t="s">
        <v>23</v>
      </c>
      <c r="F375" s="19" t="s">
        <v>24</v>
      </c>
      <c r="G375" s="144"/>
      <c r="H375" s="19" t="s">
        <v>25</v>
      </c>
      <c r="I375" s="19" t="s">
        <v>26</v>
      </c>
      <c r="J375" s="19" t="s">
        <v>27</v>
      </c>
      <c r="K375" s="19" t="s">
        <v>28</v>
      </c>
      <c r="L375" s="19" t="s">
        <v>29</v>
      </c>
      <c r="M375" s="19" t="s">
        <v>30</v>
      </c>
      <c r="N375" s="19" t="s">
        <v>31</v>
      </c>
      <c r="O375" s="146"/>
    </row>
    <row r="376" spans="1:15" ht="17.100000000000001" customHeight="1">
      <c r="A376" s="142" t="s">
        <v>32</v>
      </c>
      <c r="B376" s="142"/>
      <c r="C376" s="142"/>
      <c r="D376" s="142"/>
      <c r="E376" s="142"/>
      <c r="F376" s="142"/>
      <c r="G376" s="142"/>
      <c r="H376" s="142"/>
      <c r="I376" s="142"/>
      <c r="J376" s="142"/>
      <c r="K376" s="142"/>
      <c r="L376" s="142"/>
      <c r="M376" s="142"/>
      <c r="N376" s="142"/>
      <c r="O376" s="142"/>
    </row>
    <row r="377" spans="1:15" ht="17.100000000000001" customHeight="1">
      <c r="A377" s="20">
        <v>1</v>
      </c>
      <c r="B377" s="26" t="s">
        <v>72</v>
      </c>
      <c r="C377" s="30">
        <v>180</v>
      </c>
      <c r="D377" s="30">
        <v>5.4</v>
      </c>
      <c r="E377" s="30">
        <v>14.4</v>
      </c>
      <c r="F377" s="30">
        <v>33.299999999999997</v>
      </c>
      <c r="G377" s="30">
        <v>284.39999999999998</v>
      </c>
      <c r="H377" s="31">
        <v>0</v>
      </c>
      <c r="I377" s="31">
        <v>2.6599999999999999E-2</v>
      </c>
      <c r="J377" s="31">
        <v>0</v>
      </c>
      <c r="K377" s="31">
        <v>4.51</v>
      </c>
      <c r="L377" s="31">
        <v>21.16</v>
      </c>
      <c r="M377" s="31">
        <v>63.345999999999997</v>
      </c>
      <c r="N377" s="31">
        <v>0.45</v>
      </c>
      <c r="O377" s="24">
        <v>182</v>
      </c>
    </row>
    <row r="378" spans="1:15" ht="17.100000000000001" customHeight="1">
      <c r="A378" s="20">
        <v>2</v>
      </c>
      <c r="B378" s="26" t="s">
        <v>36</v>
      </c>
      <c r="C378" s="30">
        <v>30</v>
      </c>
      <c r="D378" s="30">
        <v>2.4500000000000002</v>
      </c>
      <c r="E378" s="30">
        <v>7.55</v>
      </c>
      <c r="F378" s="30">
        <v>14.62</v>
      </c>
      <c r="G378" s="30">
        <v>136</v>
      </c>
      <c r="H378" s="31">
        <v>0</v>
      </c>
      <c r="I378" s="31">
        <v>0.05</v>
      </c>
      <c r="J378" s="31">
        <v>40</v>
      </c>
      <c r="K378" s="31">
        <v>9.3000000000000007</v>
      </c>
      <c r="L378" s="31">
        <v>9.9</v>
      </c>
      <c r="M378" s="31">
        <v>29.1</v>
      </c>
      <c r="N378" s="31">
        <v>0.62</v>
      </c>
      <c r="O378" s="24">
        <v>1</v>
      </c>
    </row>
    <row r="379" spans="1:15" ht="17.100000000000001" customHeight="1">
      <c r="A379" s="20">
        <v>3</v>
      </c>
      <c r="B379" s="32" t="s">
        <v>37</v>
      </c>
      <c r="C379" s="30">
        <v>5</v>
      </c>
      <c r="D379" s="30">
        <v>0</v>
      </c>
      <c r="E379" s="30">
        <v>4.0999999999999996</v>
      </c>
      <c r="F379" s="30">
        <v>0</v>
      </c>
      <c r="G379" s="30">
        <v>37.4</v>
      </c>
      <c r="H379" s="31">
        <v>0</v>
      </c>
      <c r="I379" s="31">
        <v>0.3</v>
      </c>
      <c r="J379" s="31">
        <v>3.6</v>
      </c>
      <c r="K379" s="31">
        <v>0.1</v>
      </c>
      <c r="L379" s="31">
        <v>0</v>
      </c>
      <c r="M379" s="31">
        <v>0.1</v>
      </c>
      <c r="N379" s="31">
        <v>0.1</v>
      </c>
      <c r="O379" s="24">
        <v>6</v>
      </c>
    </row>
    <row r="380" spans="1:15" ht="17.100000000000001" customHeight="1">
      <c r="A380" s="20">
        <v>4</v>
      </c>
      <c r="B380" s="33" t="s">
        <v>38</v>
      </c>
      <c r="C380" s="31">
        <v>180</v>
      </c>
      <c r="D380" s="31">
        <v>0.2</v>
      </c>
      <c r="E380" s="31">
        <v>0</v>
      </c>
      <c r="F380" s="31">
        <v>12.6</v>
      </c>
      <c r="G380" s="31">
        <v>50.4</v>
      </c>
      <c r="H380" s="30">
        <v>2.8000000000000001E-2</v>
      </c>
      <c r="I380" s="30">
        <v>0</v>
      </c>
      <c r="J380" s="30">
        <v>0</v>
      </c>
      <c r="K380" s="30">
        <v>9.4700000000000006</v>
      </c>
      <c r="L380" s="30">
        <v>1.23</v>
      </c>
      <c r="M380" s="30">
        <v>2.37</v>
      </c>
      <c r="N380" s="30">
        <v>0.27</v>
      </c>
      <c r="O380" s="24">
        <v>411</v>
      </c>
    </row>
    <row r="381" spans="1:15" ht="17.100000000000001" customHeight="1">
      <c r="A381" s="20"/>
      <c r="B381" s="37" t="s">
        <v>39</v>
      </c>
      <c r="C381" s="35">
        <f t="shared" ref="C381:N381" si="55">SUM(C377:C380)</f>
        <v>395</v>
      </c>
      <c r="D381" s="38">
        <f t="shared" si="55"/>
        <v>8.0500000000000007</v>
      </c>
      <c r="E381" s="38">
        <f t="shared" si="55"/>
        <v>26.049999999999997</v>
      </c>
      <c r="F381" s="38">
        <f t="shared" si="55"/>
        <v>60.519999999999996</v>
      </c>
      <c r="G381" s="38">
        <f t="shared" si="55"/>
        <v>508.19999999999993</v>
      </c>
      <c r="H381" s="38">
        <f t="shared" si="55"/>
        <v>2.8000000000000001E-2</v>
      </c>
      <c r="I381" s="38">
        <f t="shared" si="55"/>
        <v>0.37659999999999999</v>
      </c>
      <c r="J381" s="38">
        <f t="shared" si="55"/>
        <v>43.6</v>
      </c>
      <c r="K381" s="38">
        <f t="shared" si="55"/>
        <v>23.380000000000003</v>
      </c>
      <c r="L381" s="38">
        <f t="shared" si="55"/>
        <v>32.29</v>
      </c>
      <c r="M381" s="38">
        <f t="shared" si="55"/>
        <v>94.915999999999997</v>
      </c>
      <c r="N381" s="38">
        <f t="shared" si="55"/>
        <v>1.4400000000000002</v>
      </c>
      <c r="O381" s="24"/>
    </row>
    <row r="382" spans="1:15" ht="17.100000000000001" customHeight="1">
      <c r="A382" s="142" t="s">
        <v>40</v>
      </c>
      <c r="B382" s="142"/>
      <c r="C382" s="142"/>
      <c r="D382" s="142"/>
      <c r="E382" s="142"/>
      <c r="F382" s="142"/>
      <c r="G382" s="142"/>
      <c r="H382" s="142"/>
      <c r="I382" s="142"/>
      <c r="J382" s="142"/>
      <c r="K382" s="142"/>
      <c r="L382" s="142"/>
      <c r="M382" s="142"/>
      <c r="N382" s="142"/>
      <c r="O382" s="142"/>
    </row>
    <row r="383" spans="1:15" ht="30.2" customHeight="1">
      <c r="A383" s="20">
        <v>1</v>
      </c>
      <c r="B383" s="26" t="s">
        <v>41</v>
      </c>
      <c r="C383" s="30">
        <v>100</v>
      </c>
      <c r="D383" s="36">
        <v>0.04</v>
      </c>
      <c r="E383" s="36">
        <v>0.04</v>
      </c>
      <c r="F383" s="30">
        <v>9.8000000000000007</v>
      </c>
      <c r="G383" s="30">
        <v>44</v>
      </c>
      <c r="H383" s="30">
        <v>10</v>
      </c>
      <c r="I383" s="30">
        <v>3.15E-2</v>
      </c>
      <c r="J383" s="30">
        <v>0</v>
      </c>
      <c r="K383" s="30">
        <v>16</v>
      </c>
      <c r="L383" s="30">
        <v>9</v>
      </c>
      <c r="M383" s="30">
        <v>11</v>
      </c>
      <c r="N383" s="30">
        <v>2.2000000000000002</v>
      </c>
      <c r="O383" s="24">
        <v>386</v>
      </c>
    </row>
    <row r="384" spans="1:15" ht="17.100000000000001" customHeight="1">
      <c r="A384" s="20"/>
      <c r="B384" s="37" t="s">
        <v>39</v>
      </c>
      <c r="C384" s="35">
        <f t="shared" ref="C384:N384" si="56">SUM(C383:C383)</f>
        <v>100</v>
      </c>
      <c r="D384" s="35">
        <f t="shared" si="56"/>
        <v>0.04</v>
      </c>
      <c r="E384" s="35">
        <f t="shared" si="56"/>
        <v>0.04</v>
      </c>
      <c r="F384" s="35">
        <f t="shared" si="56"/>
        <v>9.8000000000000007</v>
      </c>
      <c r="G384" s="35">
        <f t="shared" si="56"/>
        <v>44</v>
      </c>
      <c r="H384" s="35">
        <f t="shared" si="56"/>
        <v>10</v>
      </c>
      <c r="I384" s="35">
        <f t="shared" si="56"/>
        <v>3.15E-2</v>
      </c>
      <c r="J384" s="35">
        <f t="shared" si="56"/>
        <v>0</v>
      </c>
      <c r="K384" s="35">
        <f t="shared" si="56"/>
        <v>16</v>
      </c>
      <c r="L384" s="35">
        <f t="shared" si="56"/>
        <v>9</v>
      </c>
      <c r="M384" s="35">
        <f t="shared" si="56"/>
        <v>11</v>
      </c>
      <c r="N384" s="35">
        <f t="shared" si="56"/>
        <v>2.2000000000000002</v>
      </c>
      <c r="O384" s="24"/>
    </row>
    <row r="385" spans="1:15" ht="14.65" customHeight="1">
      <c r="A385" s="147" t="s">
        <v>55</v>
      </c>
      <c r="B385" s="147"/>
      <c r="C385" s="147"/>
      <c r="D385" s="147"/>
      <c r="E385" s="147"/>
      <c r="F385" s="147"/>
      <c r="G385" s="147"/>
      <c r="H385" s="147"/>
      <c r="I385" s="147"/>
      <c r="J385" s="147"/>
      <c r="K385" s="147"/>
      <c r="L385" s="147"/>
      <c r="M385" s="147"/>
      <c r="N385" s="147"/>
      <c r="O385" s="147"/>
    </row>
    <row r="386" spans="1:15" ht="10.15" customHeight="1">
      <c r="A386" s="147"/>
      <c r="B386" s="147"/>
      <c r="C386" s="147"/>
      <c r="D386" s="147"/>
      <c r="E386" s="147"/>
      <c r="F386" s="147"/>
      <c r="G386" s="147"/>
      <c r="H386" s="147"/>
      <c r="I386" s="147"/>
      <c r="J386" s="147"/>
      <c r="K386" s="147"/>
      <c r="L386" s="147"/>
      <c r="M386" s="147"/>
      <c r="N386" s="147"/>
      <c r="O386" s="147"/>
    </row>
    <row r="387" spans="1:15" ht="17.100000000000001" customHeight="1">
      <c r="A387" s="20">
        <v>1</v>
      </c>
      <c r="B387" s="26" t="s">
        <v>43</v>
      </c>
      <c r="C387" s="22">
        <v>180</v>
      </c>
      <c r="D387" s="22">
        <v>6.8</v>
      </c>
      <c r="E387" s="22">
        <v>5.2</v>
      </c>
      <c r="F387" s="22">
        <v>7.7</v>
      </c>
      <c r="G387" s="22">
        <v>103.9</v>
      </c>
      <c r="H387" s="27">
        <v>9.8000000000000007</v>
      </c>
      <c r="I387" s="27">
        <v>2.4</v>
      </c>
      <c r="J387" s="27">
        <v>80</v>
      </c>
      <c r="K387" s="27">
        <v>3.3</v>
      </c>
      <c r="L387" s="27">
        <v>5.8</v>
      </c>
      <c r="M387" s="27">
        <v>11</v>
      </c>
      <c r="N387" s="27">
        <v>10</v>
      </c>
      <c r="O387" s="28">
        <v>63</v>
      </c>
    </row>
    <row r="388" spans="1:15" ht="17.100000000000001" customHeight="1">
      <c r="A388" s="20">
        <v>2</v>
      </c>
      <c r="B388" s="26" t="s">
        <v>73</v>
      </c>
      <c r="C388" s="30">
        <v>70</v>
      </c>
      <c r="D388" s="22">
        <v>10.1</v>
      </c>
      <c r="E388" s="22">
        <v>2.6</v>
      </c>
      <c r="F388" s="22">
        <v>6</v>
      </c>
      <c r="G388" s="22">
        <v>85.9</v>
      </c>
      <c r="H388" s="31">
        <v>1.8</v>
      </c>
      <c r="I388" s="31">
        <v>0.06</v>
      </c>
      <c r="J388" s="31">
        <v>4</v>
      </c>
      <c r="K388" s="31">
        <v>24.4</v>
      </c>
      <c r="L388" s="31">
        <v>25.8</v>
      </c>
      <c r="M388" s="31">
        <v>132.5</v>
      </c>
      <c r="N388" s="31">
        <v>0.56000000000000005</v>
      </c>
      <c r="O388" s="28">
        <v>261</v>
      </c>
    </row>
    <row r="389" spans="1:15" ht="17.100000000000001" customHeight="1">
      <c r="A389" s="20">
        <v>3</v>
      </c>
      <c r="B389" s="26" t="s">
        <v>74</v>
      </c>
      <c r="C389" s="30">
        <v>130</v>
      </c>
      <c r="D389" s="22">
        <v>3.5</v>
      </c>
      <c r="E389" s="22">
        <v>7.7</v>
      </c>
      <c r="F389" s="22">
        <v>16.8</v>
      </c>
      <c r="G389" s="22">
        <v>145.6</v>
      </c>
      <c r="H389" s="23">
        <v>15.74</v>
      </c>
      <c r="I389" s="23">
        <v>0.11799999999999999</v>
      </c>
      <c r="J389" s="23">
        <v>22.1</v>
      </c>
      <c r="K389" s="23">
        <v>32.051000000000002</v>
      </c>
      <c r="L389" s="23">
        <v>24.05</v>
      </c>
      <c r="M389" s="23">
        <v>7.4450000000000003</v>
      </c>
      <c r="N389" s="23">
        <v>0.87450000000000006</v>
      </c>
      <c r="O389" s="24">
        <v>339</v>
      </c>
    </row>
    <row r="390" spans="1:15" ht="17.100000000000001" customHeight="1">
      <c r="A390" s="20">
        <v>4</v>
      </c>
      <c r="B390" s="26" t="s">
        <v>36</v>
      </c>
      <c r="C390" s="30">
        <v>30</v>
      </c>
      <c r="D390" s="30">
        <v>2.4500000000000002</v>
      </c>
      <c r="E390" s="30">
        <v>7.55</v>
      </c>
      <c r="F390" s="30">
        <v>14.62</v>
      </c>
      <c r="G390" s="30">
        <v>136</v>
      </c>
      <c r="H390" s="31">
        <v>0</v>
      </c>
      <c r="I390" s="31">
        <v>0.05</v>
      </c>
      <c r="J390" s="31">
        <v>40</v>
      </c>
      <c r="K390" s="31">
        <v>9.3000000000000007</v>
      </c>
      <c r="L390" s="31">
        <v>9.9</v>
      </c>
      <c r="M390" s="31">
        <v>29.1</v>
      </c>
      <c r="N390" s="31">
        <v>0.62</v>
      </c>
      <c r="O390" s="24">
        <v>1</v>
      </c>
    </row>
    <row r="391" spans="1:15" ht="17.100000000000001" customHeight="1">
      <c r="A391" s="20">
        <v>5</v>
      </c>
      <c r="B391" s="26" t="s">
        <v>46</v>
      </c>
      <c r="C391" s="30">
        <v>30</v>
      </c>
      <c r="D391" s="22">
        <v>2.2000000000000002</v>
      </c>
      <c r="E391" s="22">
        <v>0.4</v>
      </c>
      <c r="F391" s="22">
        <v>10.9</v>
      </c>
      <c r="G391" s="22">
        <v>56.1</v>
      </c>
      <c r="H391" s="41">
        <v>0</v>
      </c>
      <c r="I391" s="41">
        <v>0.06</v>
      </c>
      <c r="J391" s="41">
        <v>0</v>
      </c>
      <c r="K391" s="41">
        <v>10.5</v>
      </c>
      <c r="L391" s="41">
        <v>14.1</v>
      </c>
      <c r="M391" s="41">
        <v>47.4</v>
      </c>
      <c r="N391" s="41">
        <v>1.17</v>
      </c>
      <c r="O391" s="42" t="s">
        <v>35</v>
      </c>
    </row>
    <row r="392" spans="1:15" ht="17.100000000000001" customHeight="1">
      <c r="A392" s="20">
        <v>6</v>
      </c>
      <c r="B392" s="43" t="s">
        <v>47</v>
      </c>
      <c r="C392" s="30">
        <v>180</v>
      </c>
      <c r="D392" s="22">
        <v>0.9</v>
      </c>
      <c r="E392" s="22">
        <v>0</v>
      </c>
      <c r="F392" s="22">
        <v>18.18</v>
      </c>
      <c r="G392" s="22">
        <v>76</v>
      </c>
      <c r="H392" s="30">
        <v>3.6</v>
      </c>
      <c r="I392" s="30">
        <v>0.02</v>
      </c>
      <c r="J392" s="30">
        <v>0</v>
      </c>
      <c r="K392" s="30">
        <v>12.6</v>
      </c>
      <c r="L392" s="30">
        <v>7.2</v>
      </c>
      <c r="M392" s="30">
        <v>12.6</v>
      </c>
      <c r="N392" s="30">
        <v>2.52</v>
      </c>
      <c r="O392" s="28">
        <v>418</v>
      </c>
    </row>
    <row r="393" spans="1:15" ht="17.100000000000001" customHeight="1">
      <c r="A393" s="20"/>
      <c r="B393" s="34" t="s">
        <v>39</v>
      </c>
      <c r="C393" s="35">
        <f t="shared" ref="C393:N393" si="57">SUM(C387:C392)</f>
        <v>620</v>
      </c>
      <c r="D393" s="35">
        <f t="shared" si="57"/>
        <v>25.949999999999996</v>
      </c>
      <c r="E393" s="35">
        <f t="shared" si="57"/>
        <v>23.45</v>
      </c>
      <c r="F393" s="35">
        <f t="shared" si="57"/>
        <v>74.199999999999989</v>
      </c>
      <c r="G393" s="35">
        <f t="shared" si="57"/>
        <v>603.5</v>
      </c>
      <c r="H393" s="35">
        <f t="shared" si="57"/>
        <v>30.940000000000005</v>
      </c>
      <c r="I393" s="35">
        <f t="shared" si="57"/>
        <v>2.7079999999999997</v>
      </c>
      <c r="J393" s="35">
        <f t="shared" si="57"/>
        <v>146.1</v>
      </c>
      <c r="K393" s="35">
        <f t="shared" si="57"/>
        <v>92.150999999999996</v>
      </c>
      <c r="L393" s="35">
        <f t="shared" si="57"/>
        <v>86.850000000000009</v>
      </c>
      <c r="M393" s="35">
        <f t="shared" si="57"/>
        <v>240.04499999999999</v>
      </c>
      <c r="N393" s="35">
        <f t="shared" si="57"/>
        <v>15.744499999999999</v>
      </c>
      <c r="O393" s="28"/>
    </row>
    <row r="394" spans="1:15" ht="14.65" customHeight="1">
      <c r="A394" s="149" t="s">
        <v>48</v>
      </c>
      <c r="B394" s="149"/>
      <c r="C394" s="149"/>
      <c r="D394" s="149"/>
      <c r="E394" s="149"/>
      <c r="F394" s="149"/>
      <c r="G394" s="149"/>
      <c r="H394" s="149"/>
      <c r="I394" s="149"/>
      <c r="J394" s="149"/>
      <c r="K394" s="149"/>
      <c r="L394" s="149"/>
      <c r="M394" s="149"/>
      <c r="N394" s="149"/>
      <c r="O394" s="149"/>
    </row>
    <row r="395" spans="1:15" ht="7.15" customHeight="1">
      <c r="A395" s="149"/>
      <c r="B395" s="149"/>
      <c r="C395" s="149"/>
      <c r="D395" s="149"/>
      <c r="E395" s="149"/>
      <c r="F395" s="149"/>
      <c r="G395" s="149"/>
      <c r="H395" s="149"/>
      <c r="I395" s="149"/>
      <c r="J395" s="149"/>
      <c r="K395" s="149"/>
      <c r="L395" s="149"/>
      <c r="M395" s="149"/>
      <c r="N395" s="149"/>
      <c r="O395" s="149"/>
    </row>
    <row r="396" spans="1:15" ht="16.899999999999999" customHeight="1">
      <c r="A396" s="20">
        <v>1</v>
      </c>
      <c r="B396" s="21" t="s">
        <v>83</v>
      </c>
      <c r="C396" s="22">
        <v>50</v>
      </c>
      <c r="D396" s="23">
        <v>4.3</v>
      </c>
      <c r="E396" s="23">
        <v>4.3</v>
      </c>
      <c r="F396" s="23">
        <v>25</v>
      </c>
      <c r="G396" s="23">
        <v>160</v>
      </c>
      <c r="H396" s="23">
        <v>12.41</v>
      </c>
      <c r="I396" s="23">
        <v>7.8E-2</v>
      </c>
      <c r="J396" s="23">
        <v>39.44</v>
      </c>
      <c r="K396" s="23">
        <v>52.91</v>
      </c>
      <c r="L396" s="23">
        <v>34.380000000000003</v>
      </c>
      <c r="M396" s="23">
        <v>79.319999999999993</v>
      </c>
      <c r="N396" s="23">
        <v>1.36</v>
      </c>
      <c r="O396" s="40">
        <v>450</v>
      </c>
    </row>
    <row r="397" spans="1:15" ht="17.100000000000001" customHeight="1">
      <c r="A397" s="20">
        <v>2</v>
      </c>
      <c r="B397" s="26" t="s">
        <v>70</v>
      </c>
      <c r="C397" s="30">
        <v>180</v>
      </c>
      <c r="D397" s="22">
        <v>5.2</v>
      </c>
      <c r="E397" s="22">
        <v>5.2</v>
      </c>
      <c r="F397" s="22">
        <v>31</v>
      </c>
      <c r="G397" s="22">
        <v>185</v>
      </c>
      <c r="H397" s="30">
        <v>1.6</v>
      </c>
      <c r="I397" s="30">
        <v>3.6</v>
      </c>
      <c r="J397" s="30">
        <v>4</v>
      </c>
      <c r="K397" s="30">
        <v>16</v>
      </c>
      <c r="L397" s="30">
        <v>5.6</v>
      </c>
      <c r="M397" s="30">
        <v>20</v>
      </c>
      <c r="N397" s="30">
        <v>5</v>
      </c>
      <c r="O397" s="24">
        <v>416</v>
      </c>
    </row>
    <row r="398" spans="1:15" ht="17.100000000000001" customHeight="1">
      <c r="A398" s="20"/>
      <c r="B398" s="37" t="s">
        <v>39</v>
      </c>
      <c r="C398" s="38">
        <f t="shared" ref="C398:N398" si="58">C396+C397</f>
        <v>230</v>
      </c>
      <c r="D398" s="38">
        <f t="shared" si="58"/>
        <v>9.5</v>
      </c>
      <c r="E398" s="38">
        <f t="shared" si="58"/>
        <v>9.5</v>
      </c>
      <c r="F398" s="38">
        <f t="shared" si="58"/>
        <v>56</v>
      </c>
      <c r="G398" s="38">
        <f t="shared" si="58"/>
        <v>345</v>
      </c>
      <c r="H398" s="38">
        <f t="shared" si="58"/>
        <v>14.01</v>
      </c>
      <c r="I398" s="38">
        <f t="shared" si="58"/>
        <v>3.6779999999999999</v>
      </c>
      <c r="J398" s="38">
        <f t="shared" si="58"/>
        <v>43.44</v>
      </c>
      <c r="K398" s="38">
        <f t="shared" si="58"/>
        <v>68.91</v>
      </c>
      <c r="L398" s="38">
        <f t="shared" si="58"/>
        <v>39.980000000000004</v>
      </c>
      <c r="M398" s="38">
        <f t="shared" si="58"/>
        <v>99.32</v>
      </c>
      <c r="N398" s="38">
        <f t="shared" si="58"/>
        <v>6.36</v>
      </c>
      <c r="O398" s="24"/>
    </row>
    <row r="399" spans="1:15" ht="17.100000000000001" customHeight="1">
      <c r="A399" s="20"/>
      <c r="B399" s="37" t="s">
        <v>52</v>
      </c>
      <c r="C399" s="38">
        <f t="shared" ref="C399:N399" si="59">SUM(C381+C384+C393+C398)</f>
        <v>1345</v>
      </c>
      <c r="D399" s="38">
        <f t="shared" si="59"/>
        <v>43.539999999999992</v>
      </c>
      <c r="E399" s="38">
        <f t="shared" si="59"/>
        <v>59.039999999999992</v>
      </c>
      <c r="F399" s="38">
        <f t="shared" si="59"/>
        <v>200.51999999999998</v>
      </c>
      <c r="G399" s="38">
        <f t="shared" si="59"/>
        <v>1500.6999999999998</v>
      </c>
      <c r="H399" s="38">
        <f t="shared" si="59"/>
        <v>54.978000000000002</v>
      </c>
      <c r="I399" s="38">
        <f t="shared" si="59"/>
        <v>6.7941000000000003</v>
      </c>
      <c r="J399" s="38">
        <f t="shared" si="59"/>
        <v>233.14</v>
      </c>
      <c r="K399" s="38">
        <f t="shared" si="59"/>
        <v>200.441</v>
      </c>
      <c r="L399" s="38">
        <f t="shared" si="59"/>
        <v>168.12</v>
      </c>
      <c r="M399" s="38">
        <f t="shared" si="59"/>
        <v>445.28100000000001</v>
      </c>
      <c r="N399" s="38">
        <f t="shared" si="59"/>
        <v>25.744499999999999</v>
      </c>
      <c r="O399" s="24"/>
    </row>
    <row r="403" spans="1:15" ht="17.100000000000001" customHeight="1">
      <c r="A403" s="140" t="s">
        <v>119</v>
      </c>
      <c r="B403" s="140"/>
      <c r="C403" s="140"/>
      <c r="D403" s="140"/>
      <c r="E403" s="140"/>
      <c r="F403" s="140"/>
      <c r="G403" s="140"/>
      <c r="H403" s="140"/>
      <c r="I403" s="17"/>
      <c r="J403" s="17"/>
      <c r="K403" s="17"/>
      <c r="L403" s="17"/>
      <c r="M403" s="17"/>
      <c r="N403" s="17"/>
    </row>
    <row r="404" spans="1:15" ht="17.100000000000001" customHeight="1">
      <c r="A404" s="140" t="s">
        <v>117</v>
      </c>
      <c r="B404" s="140"/>
      <c r="C404" s="140"/>
      <c r="D404" s="140"/>
      <c r="E404" s="140"/>
      <c r="F404" s="140"/>
      <c r="G404" s="140"/>
      <c r="H404" s="140"/>
      <c r="I404" s="17"/>
      <c r="J404" s="17"/>
      <c r="K404" s="17"/>
      <c r="L404" s="17"/>
      <c r="M404" s="17"/>
      <c r="N404" s="17"/>
    </row>
    <row r="405" spans="1:15" ht="17.100000000000001" customHeight="1">
      <c r="A405" s="140" t="s">
        <v>14</v>
      </c>
      <c r="B405" s="140"/>
      <c r="C405" s="140"/>
      <c r="D405" s="140"/>
      <c r="E405" s="140"/>
      <c r="F405" s="140"/>
      <c r="G405" s="140"/>
      <c r="H405" s="140"/>
      <c r="I405" s="17"/>
      <c r="J405" s="17"/>
      <c r="K405" s="17"/>
      <c r="L405" s="17"/>
      <c r="M405" s="17"/>
      <c r="N405" s="17"/>
    </row>
    <row r="406" spans="1:15" ht="6" customHeight="1">
      <c r="A406" s="141"/>
      <c r="B406" s="141"/>
      <c r="C406" s="141"/>
      <c r="D406" s="141"/>
      <c r="E406" s="141"/>
      <c r="F406" s="141"/>
      <c r="G406" s="141"/>
      <c r="H406" s="141"/>
      <c r="I406" s="18"/>
      <c r="J406" s="18"/>
      <c r="K406" s="18"/>
      <c r="L406" s="18"/>
      <c r="M406" s="18"/>
      <c r="N406" s="18"/>
    </row>
    <row r="407" spans="1:15" ht="35.450000000000003" customHeight="1">
      <c r="A407" s="142"/>
      <c r="B407" s="143" t="s">
        <v>15</v>
      </c>
      <c r="C407" s="144" t="s">
        <v>16</v>
      </c>
      <c r="D407" s="145" t="s">
        <v>17</v>
      </c>
      <c r="E407" s="145"/>
      <c r="F407" s="145"/>
      <c r="G407" s="144" t="s">
        <v>18</v>
      </c>
      <c r="H407" s="145" t="s">
        <v>19</v>
      </c>
      <c r="I407" s="145"/>
      <c r="J407" s="145"/>
      <c r="K407" s="145" t="s">
        <v>20</v>
      </c>
      <c r="L407" s="145"/>
      <c r="M407" s="145"/>
      <c r="N407" s="145"/>
      <c r="O407" s="146" t="s">
        <v>21</v>
      </c>
    </row>
    <row r="408" spans="1:15" ht="20.45" customHeight="1">
      <c r="A408" s="142"/>
      <c r="B408" s="143"/>
      <c r="C408" s="144"/>
      <c r="D408" s="19" t="s">
        <v>22</v>
      </c>
      <c r="E408" s="19" t="s">
        <v>23</v>
      </c>
      <c r="F408" s="19" t="s">
        <v>24</v>
      </c>
      <c r="G408" s="144"/>
      <c r="H408" s="19" t="s">
        <v>25</v>
      </c>
      <c r="I408" s="19" t="s">
        <v>26</v>
      </c>
      <c r="J408" s="19" t="s">
        <v>27</v>
      </c>
      <c r="K408" s="19" t="s">
        <v>28</v>
      </c>
      <c r="L408" s="19" t="s">
        <v>29</v>
      </c>
      <c r="M408" s="19" t="s">
        <v>30</v>
      </c>
      <c r="N408" s="19" t="s">
        <v>31</v>
      </c>
      <c r="O408" s="146"/>
    </row>
    <row r="409" spans="1:15" ht="17.100000000000001" customHeight="1">
      <c r="A409" s="148" t="s">
        <v>32</v>
      </c>
      <c r="B409" s="148"/>
      <c r="C409" s="148"/>
      <c r="D409" s="148"/>
      <c r="E409" s="148"/>
      <c r="F409" s="148"/>
      <c r="G409" s="148"/>
      <c r="H409" s="148"/>
      <c r="I409" s="148"/>
      <c r="J409" s="148"/>
      <c r="K409" s="148"/>
      <c r="L409" s="148"/>
      <c r="M409" s="148"/>
      <c r="N409" s="148"/>
      <c r="O409" s="148"/>
    </row>
    <row r="410" spans="1:15" ht="17.100000000000001" customHeight="1">
      <c r="A410" s="20">
        <v>1</v>
      </c>
      <c r="B410" s="26" t="s">
        <v>63</v>
      </c>
      <c r="C410" s="30">
        <v>180</v>
      </c>
      <c r="D410" s="22">
        <v>5.2</v>
      </c>
      <c r="E410" s="22">
        <v>11.2</v>
      </c>
      <c r="F410" s="22">
        <v>20.2</v>
      </c>
      <c r="G410" s="22">
        <v>203.9</v>
      </c>
      <c r="H410" s="31">
        <v>2.2999999999999998</v>
      </c>
      <c r="I410" s="31">
        <v>7.1</v>
      </c>
      <c r="J410" s="31">
        <v>10</v>
      </c>
      <c r="K410" s="31">
        <v>19</v>
      </c>
      <c r="L410" s="31">
        <v>6.1</v>
      </c>
      <c r="M410" s="31">
        <v>19</v>
      </c>
      <c r="N410" s="31">
        <v>2.4</v>
      </c>
      <c r="O410" s="56">
        <v>182</v>
      </c>
    </row>
    <row r="411" spans="1:15" ht="17.100000000000001" customHeight="1">
      <c r="A411" s="20">
        <v>2</v>
      </c>
      <c r="B411" s="26" t="s">
        <v>64</v>
      </c>
      <c r="C411" s="30">
        <v>180</v>
      </c>
      <c r="D411" s="22">
        <v>1.6</v>
      </c>
      <c r="E411" s="22">
        <v>1.4</v>
      </c>
      <c r="F411" s="22">
        <v>20.3</v>
      </c>
      <c r="G411" s="22">
        <v>95.2</v>
      </c>
      <c r="H411" s="30">
        <v>0.8</v>
      </c>
      <c r="I411" s="30">
        <v>1.2</v>
      </c>
      <c r="J411" s="30">
        <v>1</v>
      </c>
      <c r="K411" s="30">
        <v>5.9</v>
      </c>
      <c r="L411" s="30">
        <v>3.6</v>
      </c>
      <c r="M411" s="30">
        <v>6.7</v>
      </c>
      <c r="N411" s="30">
        <v>10</v>
      </c>
      <c r="O411" s="24">
        <v>413</v>
      </c>
    </row>
    <row r="412" spans="1:15" ht="17.100000000000001" customHeight="1">
      <c r="A412" s="49">
        <v>3</v>
      </c>
      <c r="B412" s="50" t="s">
        <v>65</v>
      </c>
      <c r="C412" s="51">
        <v>10</v>
      </c>
      <c r="D412" s="57">
        <v>0.7</v>
      </c>
      <c r="E412" s="57">
        <v>0.3</v>
      </c>
      <c r="F412" s="57">
        <v>19.600000000000001</v>
      </c>
      <c r="G412" s="57">
        <v>86.2</v>
      </c>
      <c r="H412" s="58">
        <v>5.2</v>
      </c>
      <c r="I412" s="58">
        <v>3.2</v>
      </c>
      <c r="J412" s="58">
        <v>1.6</v>
      </c>
      <c r="K412" s="58">
        <v>2.1</v>
      </c>
      <c r="L412" s="58">
        <v>2.2000000000000002</v>
      </c>
      <c r="M412" s="58">
        <v>2.9</v>
      </c>
      <c r="N412" s="58">
        <v>2.5</v>
      </c>
      <c r="O412" s="42">
        <v>155</v>
      </c>
    </row>
    <row r="413" spans="1:15" ht="17.100000000000001" customHeight="1">
      <c r="A413" s="49">
        <v>4</v>
      </c>
      <c r="B413" s="26" t="s">
        <v>36</v>
      </c>
      <c r="C413" s="30">
        <v>30</v>
      </c>
      <c r="D413" s="30">
        <v>2.4500000000000002</v>
      </c>
      <c r="E413" s="30">
        <v>7.55</v>
      </c>
      <c r="F413" s="30">
        <v>14.62</v>
      </c>
      <c r="G413" s="30">
        <v>136</v>
      </c>
      <c r="H413" s="31">
        <v>0</v>
      </c>
      <c r="I413" s="31">
        <v>0.05</v>
      </c>
      <c r="J413" s="31">
        <v>40</v>
      </c>
      <c r="K413" s="31">
        <v>9.3000000000000007</v>
      </c>
      <c r="L413" s="31">
        <v>9.9</v>
      </c>
      <c r="M413" s="31">
        <v>29.1</v>
      </c>
      <c r="N413" s="31">
        <v>0.62</v>
      </c>
      <c r="O413" s="24">
        <v>1</v>
      </c>
    </row>
    <row r="414" spans="1:15" ht="17.100000000000001" customHeight="1">
      <c r="A414" s="20"/>
      <c r="B414" s="34" t="s">
        <v>39</v>
      </c>
      <c r="C414" s="35">
        <f t="shared" ref="C414:N414" si="60">SUM(C410:C413)</f>
        <v>400</v>
      </c>
      <c r="D414" s="35">
        <f t="shared" si="60"/>
        <v>9.9500000000000011</v>
      </c>
      <c r="E414" s="35">
        <f t="shared" si="60"/>
        <v>20.45</v>
      </c>
      <c r="F414" s="35">
        <f t="shared" si="60"/>
        <v>74.72</v>
      </c>
      <c r="G414" s="35">
        <f t="shared" si="60"/>
        <v>521.29999999999995</v>
      </c>
      <c r="H414" s="35">
        <f t="shared" si="60"/>
        <v>8.3000000000000007</v>
      </c>
      <c r="I414" s="35">
        <f t="shared" si="60"/>
        <v>11.55</v>
      </c>
      <c r="J414" s="35">
        <f t="shared" si="60"/>
        <v>52.6</v>
      </c>
      <c r="K414" s="35">
        <f t="shared" si="60"/>
        <v>36.299999999999997</v>
      </c>
      <c r="L414" s="35">
        <f t="shared" si="60"/>
        <v>21.799999999999997</v>
      </c>
      <c r="M414" s="35">
        <f t="shared" si="60"/>
        <v>57.7</v>
      </c>
      <c r="N414" s="35">
        <f t="shared" si="60"/>
        <v>15.52</v>
      </c>
      <c r="O414" s="24"/>
    </row>
    <row r="415" spans="1:15" ht="17.100000000000001" customHeight="1">
      <c r="A415" s="142" t="s">
        <v>40</v>
      </c>
      <c r="B415" s="142"/>
      <c r="C415" s="142"/>
      <c r="D415" s="142"/>
      <c r="E415" s="142"/>
      <c r="F415" s="142"/>
      <c r="G415" s="142"/>
      <c r="H415" s="142"/>
      <c r="I415" s="142"/>
      <c r="J415" s="142"/>
      <c r="K415" s="142"/>
      <c r="L415" s="142"/>
      <c r="M415" s="142"/>
      <c r="N415" s="142"/>
      <c r="O415" s="142"/>
    </row>
    <row r="416" spans="1:15" ht="30.2" customHeight="1">
      <c r="A416" s="20">
        <v>1</v>
      </c>
      <c r="B416" s="26" t="s">
        <v>41</v>
      </c>
      <c r="C416" s="30">
        <v>100</v>
      </c>
      <c r="D416" s="30">
        <v>1.5</v>
      </c>
      <c r="E416" s="30">
        <v>0.5</v>
      </c>
      <c r="F416" s="30">
        <v>21</v>
      </c>
      <c r="G416" s="31">
        <v>95</v>
      </c>
      <c r="H416" s="31">
        <v>10</v>
      </c>
      <c r="I416" s="31">
        <v>4.2000000000000003E-2</v>
      </c>
      <c r="J416" s="31">
        <v>0</v>
      </c>
      <c r="K416" s="31">
        <v>8</v>
      </c>
      <c r="L416" s="31">
        <v>42</v>
      </c>
      <c r="M416" s="31">
        <v>28</v>
      </c>
      <c r="N416" s="31">
        <v>0.6</v>
      </c>
      <c r="O416" s="28">
        <v>386</v>
      </c>
    </row>
    <row r="417" spans="1:16" ht="17.100000000000001" customHeight="1">
      <c r="A417" s="20"/>
      <c r="B417" s="34" t="s">
        <v>39</v>
      </c>
      <c r="C417" s="38">
        <f t="shared" ref="C417:N417" si="61">SUM(C416:C416)</f>
        <v>100</v>
      </c>
      <c r="D417" s="38">
        <f t="shared" si="61"/>
        <v>1.5</v>
      </c>
      <c r="E417" s="38">
        <f t="shared" si="61"/>
        <v>0.5</v>
      </c>
      <c r="F417" s="38">
        <f t="shared" si="61"/>
        <v>21</v>
      </c>
      <c r="G417" s="38">
        <f t="shared" si="61"/>
        <v>95</v>
      </c>
      <c r="H417" s="38">
        <f t="shared" si="61"/>
        <v>10</v>
      </c>
      <c r="I417" s="38">
        <f t="shared" si="61"/>
        <v>4.2000000000000003E-2</v>
      </c>
      <c r="J417" s="38">
        <f t="shared" si="61"/>
        <v>0</v>
      </c>
      <c r="K417" s="38">
        <f t="shared" si="61"/>
        <v>8</v>
      </c>
      <c r="L417" s="38">
        <f t="shared" si="61"/>
        <v>42</v>
      </c>
      <c r="M417" s="38">
        <f t="shared" si="61"/>
        <v>28</v>
      </c>
      <c r="N417" s="38">
        <f t="shared" si="61"/>
        <v>0.6</v>
      </c>
      <c r="O417" s="28"/>
    </row>
    <row r="418" spans="1:16" ht="17.100000000000001" customHeight="1">
      <c r="A418" s="142" t="s">
        <v>55</v>
      </c>
      <c r="B418" s="142"/>
      <c r="C418" s="142"/>
      <c r="D418" s="142"/>
      <c r="E418" s="142"/>
      <c r="F418" s="142"/>
      <c r="G418" s="142"/>
      <c r="H418" s="142"/>
      <c r="I418" s="142"/>
      <c r="J418" s="142"/>
      <c r="K418" s="142"/>
      <c r="L418" s="142"/>
      <c r="M418" s="142"/>
      <c r="N418" s="142"/>
      <c r="O418" s="142"/>
    </row>
    <row r="419" spans="1:16" ht="17.100000000000001" customHeight="1">
      <c r="A419" s="20">
        <v>1</v>
      </c>
      <c r="B419" s="26" t="s">
        <v>66</v>
      </c>
      <c r="C419" s="22">
        <v>180</v>
      </c>
      <c r="D419" s="22">
        <v>2.2999999999999998</v>
      </c>
      <c r="E419" s="22">
        <v>1.8</v>
      </c>
      <c r="F419" s="22">
        <v>15.1</v>
      </c>
      <c r="G419" s="22">
        <v>86.4</v>
      </c>
      <c r="H419" s="31">
        <v>0.4</v>
      </c>
      <c r="I419" s="31">
        <v>4.3999999999999997E-2</v>
      </c>
      <c r="J419" s="31">
        <v>0</v>
      </c>
      <c r="K419" s="31">
        <v>15.755000000000001</v>
      </c>
      <c r="L419" s="31">
        <v>8.3550000000000004</v>
      </c>
      <c r="M419" s="31">
        <v>23.44</v>
      </c>
      <c r="N419" s="31">
        <v>0.46600000000000003</v>
      </c>
      <c r="O419" s="28">
        <v>94</v>
      </c>
      <c r="P419" s="59"/>
    </row>
    <row r="420" spans="1:16" ht="17.100000000000001" customHeight="1">
      <c r="A420" s="20">
        <v>2</v>
      </c>
      <c r="B420" s="26" t="s">
        <v>67</v>
      </c>
      <c r="C420" s="31">
        <v>130</v>
      </c>
      <c r="D420" s="22">
        <v>16.600000000000001</v>
      </c>
      <c r="E420" s="22">
        <v>22</v>
      </c>
      <c r="F420" s="22">
        <v>27</v>
      </c>
      <c r="G420" s="22">
        <v>352.3</v>
      </c>
      <c r="H420" s="27">
        <v>0.33</v>
      </c>
      <c r="I420" s="27">
        <v>4.8750000000000002E-2</v>
      </c>
      <c r="J420" s="27">
        <v>19.5</v>
      </c>
      <c r="K420" s="27">
        <v>12.593</v>
      </c>
      <c r="L420" s="27">
        <v>31.117999999999999</v>
      </c>
      <c r="M420" s="27">
        <v>134.06</v>
      </c>
      <c r="N420" s="27">
        <v>1.08</v>
      </c>
      <c r="O420" s="28">
        <v>265</v>
      </c>
      <c r="P420" s="59"/>
    </row>
    <row r="421" spans="1:16" ht="29.45" customHeight="1">
      <c r="A421" s="20">
        <v>3</v>
      </c>
      <c r="B421" s="60" t="s">
        <v>68</v>
      </c>
      <c r="C421" s="31">
        <v>50</v>
      </c>
      <c r="D421" s="31">
        <v>2.8</v>
      </c>
      <c r="E421" s="31">
        <v>4.2</v>
      </c>
      <c r="F421" s="31">
        <v>8.1</v>
      </c>
      <c r="G421" s="31">
        <v>79.349999999999994</v>
      </c>
      <c r="H421" s="31">
        <v>5.13</v>
      </c>
      <c r="I421" s="31">
        <v>0.03</v>
      </c>
      <c r="J421" s="31">
        <v>0</v>
      </c>
      <c r="K421" s="31">
        <v>11.6</v>
      </c>
      <c r="L421" s="31">
        <v>10.38</v>
      </c>
      <c r="M421" s="31">
        <v>22.48</v>
      </c>
      <c r="N421" s="31">
        <v>0.43</v>
      </c>
      <c r="O421" s="61">
        <v>67</v>
      </c>
      <c r="P421" s="59"/>
    </row>
    <row r="422" spans="1:16" ht="17.100000000000001" customHeight="1">
      <c r="A422" s="20">
        <v>4</v>
      </c>
      <c r="B422" s="26" t="s">
        <v>36</v>
      </c>
      <c r="C422" s="30">
        <v>30</v>
      </c>
      <c r="D422" s="22">
        <v>2.37</v>
      </c>
      <c r="E422" s="22">
        <v>0.3</v>
      </c>
      <c r="F422" s="22">
        <v>14.49</v>
      </c>
      <c r="G422" s="22">
        <v>70.5</v>
      </c>
      <c r="H422" s="31">
        <v>0</v>
      </c>
      <c r="I422" s="31">
        <v>4.8000000000000001E-2</v>
      </c>
      <c r="J422" s="31">
        <v>0</v>
      </c>
      <c r="K422" s="31">
        <v>6.9</v>
      </c>
      <c r="L422" s="31">
        <v>9.9</v>
      </c>
      <c r="M422" s="31">
        <v>26.1</v>
      </c>
      <c r="N422" s="31">
        <v>0.6</v>
      </c>
      <c r="O422" s="42" t="s">
        <v>35</v>
      </c>
      <c r="P422" s="59"/>
    </row>
    <row r="423" spans="1:16" ht="17.100000000000001" customHeight="1">
      <c r="A423" s="20">
        <v>5</v>
      </c>
      <c r="B423" s="26" t="s">
        <v>46</v>
      </c>
      <c r="C423" s="30">
        <v>30</v>
      </c>
      <c r="D423" s="22">
        <v>2.2000000000000002</v>
      </c>
      <c r="E423" s="22">
        <v>0.4</v>
      </c>
      <c r="F423" s="22">
        <v>10.9</v>
      </c>
      <c r="G423" s="22">
        <v>56.1</v>
      </c>
      <c r="H423" s="41">
        <v>0</v>
      </c>
      <c r="I423" s="41">
        <v>0.06</v>
      </c>
      <c r="J423" s="41">
        <v>0</v>
      </c>
      <c r="K423" s="41">
        <v>10.5</v>
      </c>
      <c r="L423" s="41">
        <v>14.1</v>
      </c>
      <c r="M423" s="41">
        <v>47.4</v>
      </c>
      <c r="N423" s="41">
        <v>1.17</v>
      </c>
      <c r="O423" s="42" t="s">
        <v>35</v>
      </c>
      <c r="P423" s="59"/>
    </row>
    <row r="424" spans="1:16" ht="30.2" customHeight="1">
      <c r="A424" s="20">
        <v>6</v>
      </c>
      <c r="B424" s="46" t="s">
        <v>59</v>
      </c>
      <c r="C424" s="31">
        <v>180</v>
      </c>
      <c r="D424" s="30">
        <v>0.2</v>
      </c>
      <c r="E424" s="30">
        <v>0.2</v>
      </c>
      <c r="F424" s="30">
        <v>27.5</v>
      </c>
      <c r="G424" s="30">
        <v>106.4</v>
      </c>
      <c r="H424" s="23">
        <v>1.55</v>
      </c>
      <c r="I424" s="23">
        <v>8.9999999999999993E-3</v>
      </c>
      <c r="J424" s="23">
        <v>8.1</v>
      </c>
      <c r="K424" s="23">
        <v>13.03</v>
      </c>
      <c r="L424" s="23">
        <v>3.24</v>
      </c>
      <c r="M424" s="23">
        <v>3.96</v>
      </c>
      <c r="N424" s="23">
        <v>0.85</v>
      </c>
      <c r="O424" s="47">
        <v>390</v>
      </c>
    </row>
    <row r="425" spans="1:16" ht="17.100000000000001" customHeight="1">
      <c r="A425" s="20"/>
      <c r="B425" s="34" t="s">
        <v>39</v>
      </c>
      <c r="C425" s="35">
        <f t="shared" ref="C425:N425" si="62">SUM(C419:C424)</f>
        <v>600</v>
      </c>
      <c r="D425" s="35">
        <f t="shared" si="62"/>
        <v>26.470000000000002</v>
      </c>
      <c r="E425" s="35">
        <f t="shared" si="62"/>
        <v>28.9</v>
      </c>
      <c r="F425" s="35">
        <f t="shared" si="62"/>
        <v>103.09</v>
      </c>
      <c r="G425" s="35">
        <f t="shared" si="62"/>
        <v>751.05000000000007</v>
      </c>
      <c r="H425" s="35">
        <f t="shared" si="62"/>
        <v>7.4099999999999993</v>
      </c>
      <c r="I425" s="35">
        <f t="shared" si="62"/>
        <v>0.23975000000000002</v>
      </c>
      <c r="J425" s="35">
        <f t="shared" si="62"/>
        <v>27.6</v>
      </c>
      <c r="K425" s="35">
        <f t="shared" si="62"/>
        <v>70.378</v>
      </c>
      <c r="L425" s="35">
        <f t="shared" si="62"/>
        <v>77.092999999999989</v>
      </c>
      <c r="M425" s="35">
        <f t="shared" si="62"/>
        <v>257.44</v>
      </c>
      <c r="N425" s="35">
        <f t="shared" si="62"/>
        <v>4.5960000000000001</v>
      </c>
      <c r="O425" s="47"/>
    </row>
    <row r="426" spans="1:16" ht="14.65" customHeight="1">
      <c r="A426" s="142" t="s">
        <v>48</v>
      </c>
      <c r="B426" s="142"/>
      <c r="C426" s="142"/>
      <c r="D426" s="142"/>
      <c r="E426" s="142"/>
      <c r="F426" s="142"/>
      <c r="G426" s="142"/>
      <c r="H426" s="142"/>
      <c r="I426" s="142"/>
      <c r="J426" s="142"/>
      <c r="K426" s="142"/>
      <c r="L426" s="142"/>
      <c r="M426" s="142"/>
      <c r="N426" s="142"/>
      <c r="O426" s="142"/>
    </row>
    <row r="427" spans="1:16" ht="14.65" customHeight="1">
      <c r="A427" s="142"/>
      <c r="B427" s="142"/>
      <c r="C427" s="142"/>
      <c r="D427" s="142"/>
      <c r="E427" s="142"/>
      <c r="F427" s="142"/>
      <c r="G427" s="142"/>
      <c r="H427" s="142"/>
      <c r="I427" s="142"/>
      <c r="J427" s="142"/>
      <c r="K427" s="142"/>
      <c r="L427" s="142"/>
      <c r="M427" s="142"/>
      <c r="N427" s="142"/>
      <c r="O427" s="142"/>
    </row>
    <row r="428" spans="1:16" ht="30.2" customHeight="1">
      <c r="A428" s="49">
        <v>1</v>
      </c>
      <c r="B428" s="50" t="s">
        <v>60</v>
      </c>
      <c r="C428" s="51">
        <v>50</v>
      </c>
      <c r="D428" s="52">
        <v>2.75</v>
      </c>
      <c r="E428" s="52">
        <v>2.5</v>
      </c>
      <c r="F428" s="51">
        <v>29.62</v>
      </c>
      <c r="G428" s="51">
        <v>152</v>
      </c>
      <c r="H428" s="53">
        <v>0.11</v>
      </c>
      <c r="I428" s="53">
        <v>4.2999999999999997E-2</v>
      </c>
      <c r="J428" s="53">
        <v>8.0500000000000007</v>
      </c>
      <c r="K428" s="53">
        <v>9.5399999999999991</v>
      </c>
      <c r="L428" s="53">
        <v>10.59</v>
      </c>
      <c r="M428" s="53">
        <v>29.55</v>
      </c>
      <c r="N428" s="53">
        <v>0.53</v>
      </c>
      <c r="O428" s="54">
        <v>437</v>
      </c>
    </row>
    <row r="429" spans="1:16" ht="30.2" customHeight="1">
      <c r="A429" s="20">
        <v>2</v>
      </c>
      <c r="B429" s="55" t="s">
        <v>61</v>
      </c>
      <c r="C429" s="30">
        <v>180</v>
      </c>
      <c r="D429" s="30">
        <v>5.22</v>
      </c>
      <c r="E429" s="30">
        <v>4.5</v>
      </c>
      <c r="F429" s="30">
        <v>7.56</v>
      </c>
      <c r="G429" s="30">
        <v>92</v>
      </c>
      <c r="H429" s="30">
        <v>0.54</v>
      </c>
      <c r="I429" s="30">
        <v>0.04</v>
      </c>
      <c r="J429" s="30">
        <v>36</v>
      </c>
      <c r="K429" s="30">
        <v>223.2</v>
      </c>
      <c r="L429" s="30">
        <v>25.2</v>
      </c>
      <c r="M429" s="30">
        <v>165.6</v>
      </c>
      <c r="N429" s="30">
        <v>0.18</v>
      </c>
      <c r="O429" s="24">
        <v>420</v>
      </c>
    </row>
    <row r="430" spans="1:16" ht="17.100000000000001" customHeight="1">
      <c r="A430" s="20"/>
      <c r="B430" s="34" t="s">
        <v>39</v>
      </c>
      <c r="C430" s="35">
        <f t="shared" ref="C430:N430" si="63">SUM(C428:C429)</f>
        <v>230</v>
      </c>
      <c r="D430" s="35">
        <f t="shared" si="63"/>
        <v>7.97</v>
      </c>
      <c r="E430" s="35">
        <f t="shared" si="63"/>
        <v>7</v>
      </c>
      <c r="F430" s="35">
        <f t="shared" si="63"/>
        <v>37.18</v>
      </c>
      <c r="G430" s="35">
        <f t="shared" si="63"/>
        <v>244</v>
      </c>
      <c r="H430" s="35">
        <f t="shared" si="63"/>
        <v>0.65</v>
      </c>
      <c r="I430" s="35">
        <f t="shared" si="63"/>
        <v>8.299999999999999E-2</v>
      </c>
      <c r="J430" s="35">
        <f t="shared" si="63"/>
        <v>44.05</v>
      </c>
      <c r="K430" s="35">
        <f t="shared" si="63"/>
        <v>232.73999999999998</v>
      </c>
      <c r="L430" s="35">
        <f t="shared" si="63"/>
        <v>35.79</v>
      </c>
      <c r="M430" s="35">
        <f t="shared" si="63"/>
        <v>195.15</v>
      </c>
      <c r="N430" s="35">
        <f t="shared" si="63"/>
        <v>0.71</v>
      </c>
      <c r="O430" s="24"/>
    </row>
    <row r="431" spans="1:16" ht="17.100000000000001" customHeight="1">
      <c r="A431" s="20"/>
      <c r="B431" s="34" t="s">
        <v>52</v>
      </c>
      <c r="C431" s="35">
        <f t="shared" ref="C431:N431" si="64">SUM(C414+C417+C425+C430)</f>
        <v>1330</v>
      </c>
      <c r="D431" s="35">
        <f t="shared" si="64"/>
        <v>45.89</v>
      </c>
      <c r="E431" s="35">
        <f t="shared" si="64"/>
        <v>56.849999999999994</v>
      </c>
      <c r="F431" s="35">
        <f t="shared" si="64"/>
        <v>235.99</v>
      </c>
      <c r="G431" s="35">
        <f t="shared" si="64"/>
        <v>1611.35</v>
      </c>
      <c r="H431" s="35">
        <f t="shared" si="64"/>
        <v>26.36</v>
      </c>
      <c r="I431" s="35">
        <f t="shared" si="64"/>
        <v>11.914750000000002</v>
      </c>
      <c r="J431" s="35">
        <f t="shared" si="64"/>
        <v>124.25</v>
      </c>
      <c r="K431" s="35">
        <f t="shared" si="64"/>
        <v>347.41800000000001</v>
      </c>
      <c r="L431" s="35">
        <f t="shared" si="64"/>
        <v>176.68299999999996</v>
      </c>
      <c r="M431" s="35">
        <f t="shared" si="64"/>
        <v>538.29</v>
      </c>
      <c r="N431" s="35">
        <f t="shared" si="64"/>
        <v>21.426000000000002</v>
      </c>
      <c r="O431" s="24"/>
    </row>
    <row r="433" spans="1:15" ht="17.100000000000001" customHeight="1">
      <c r="A433" s="140" t="s">
        <v>120</v>
      </c>
      <c r="B433" s="140"/>
      <c r="C433" s="140"/>
      <c r="D433" s="140"/>
      <c r="E433" s="140"/>
      <c r="F433" s="140"/>
      <c r="G433" s="140"/>
      <c r="H433" s="140"/>
      <c r="I433" s="17"/>
      <c r="J433" s="17"/>
      <c r="K433" s="17"/>
      <c r="L433" s="17"/>
      <c r="M433" s="17"/>
      <c r="N433" s="17"/>
    </row>
    <row r="434" spans="1:15" ht="17.100000000000001" customHeight="1">
      <c r="A434" s="140" t="s">
        <v>117</v>
      </c>
      <c r="B434" s="140"/>
      <c r="C434" s="140"/>
      <c r="D434" s="140"/>
      <c r="E434" s="140"/>
      <c r="F434" s="140"/>
      <c r="G434" s="140"/>
      <c r="H434" s="140"/>
      <c r="I434" s="17"/>
      <c r="J434" s="17"/>
      <c r="K434" s="17"/>
      <c r="L434" s="17"/>
      <c r="M434" s="17"/>
      <c r="N434" s="17"/>
    </row>
    <row r="435" spans="1:15" ht="17.100000000000001" customHeight="1">
      <c r="A435" s="140" t="s">
        <v>14</v>
      </c>
      <c r="B435" s="140"/>
      <c r="C435" s="140"/>
      <c r="D435" s="140"/>
      <c r="E435" s="140"/>
      <c r="F435" s="140"/>
      <c r="G435" s="140"/>
      <c r="H435" s="140"/>
      <c r="I435" s="17"/>
      <c r="J435" s="17"/>
      <c r="K435" s="17"/>
      <c r="L435" s="17"/>
      <c r="M435" s="17"/>
      <c r="N435" s="17"/>
    </row>
    <row r="436" spans="1:15" ht="6" customHeight="1">
      <c r="A436" s="141"/>
      <c r="B436" s="141"/>
      <c r="C436" s="141"/>
      <c r="D436" s="141"/>
      <c r="E436" s="141"/>
      <c r="F436" s="141"/>
      <c r="G436" s="141"/>
      <c r="H436" s="141"/>
      <c r="I436" s="18"/>
      <c r="J436" s="18"/>
      <c r="K436" s="18"/>
      <c r="L436" s="18"/>
      <c r="M436" s="18"/>
      <c r="N436" s="18"/>
    </row>
    <row r="437" spans="1:15" ht="17.100000000000001" customHeight="1">
      <c r="A437" s="142"/>
      <c r="B437" s="143" t="s">
        <v>15</v>
      </c>
      <c r="C437" s="144" t="s">
        <v>16</v>
      </c>
      <c r="D437" s="145" t="s">
        <v>17</v>
      </c>
      <c r="E437" s="145"/>
      <c r="F437" s="145"/>
      <c r="G437" s="144" t="s">
        <v>18</v>
      </c>
      <c r="H437" s="145" t="s">
        <v>19</v>
      </c>
      <c r="I437" s="145"/>
      <c r="J437" s="145"/>
      <c r="K437" s="145" t="s">
        <v>20</v>
      </c>
      <c r="L437" s="145"/>
      <c r="M437" s="145"/>
      <c r="N437" s="145"/>
      <c r="O437" s="146" t="s">
        <v>21</v>
      </c>
    </row>
    <row r="438" spans="1:15" ht="37.9" customHeight="1">
      <c r="A438" s="142"/>
      <c r="B438" s="143"/>
      <c r="C438" s="144"/>
      <c r="D438" s="19" t="s">
        <v>22</v>
      </c>
      <c r="E438" s="19" t="s">
        <v>23</v>
      </c>
      <c r="F438" s="19" t="s">
        <v>24</v>
      </c>
      <c r="G438" s="144"/>
      <c r="H438" s="19" t="s">
        <v>25</v>
      </c>
      <c r="I438" s="19" t="s">
        <v>26</v>
      </c>
      <c r="J438" s="19" t="s">
        <v>27</v>
      </c>
      <c r="K438" s="19" t="s">
        <v>28</v>
      </c>
      <c r="L438" s="19" t="s">
        <v>29</v>
      </c>
      <c r="M438" s="19" t="s">
        <v>30</v>
      </c>
      <c r="N438" s="19" t="s">
        <v>31</v>
      </c>
      <c r="O438" s="146"/>
    </row>
    <row r="439" spans="1:15" ht="17.100000000000001" customHeight="1">
      <c r="A439" s="20"/>
      <c r="B439" s="150" t="s">
        <v>32</v>
      </c>
      <c r="C439" s="150"/>
      <c r="D439" s="150"/>
      <c r="E439" s="150"/>
      <c r="F439" s="150"/>
      <c r="G439" s="150"/>
      <c r="H439" s="150"/>
      <c r="I439" s="150"/>
      <c r="J439" s="150"/>
      <c r="K439" s="150"/>
      <c r="L439" s="150"/>
      <c r="M439" s="150"/>
      <c r="N439" s="150"/>
      <c r="O439" s="150"/>
    </row>
    <row r="440" spans="1:15" ht="17.100000000000001" customHeight="1">
      <c r="A440" s="25">
        <v>1</v>
      </c>
      <c r="B440" s="26" t="s">
        <v>86</v>
      </c>
      <c r="C440" s="30">
        <v>180</v>
      </c>
      <c r="D440" s="22">
        <v>4.8099999999999996</v>
      </c>
      <c r="E440" s="22">
        <v>5.08</v>
      </c>
      <c r="F440" s="22">
        <v>16.829999999999998</v>
      </c>
      <c r="G440" s="22">
        <v>132.4</v>
      </c>
      <c r="H440" s="30">
        <v>0.91</v>
      </c>
      <c r="I440" s="30">
        <v>6.6000000000000003E-2</v>
      </c>
      <c r="J440" s="30">
        <v>30.6</v>
      </c>
      <c r="K440" s="30">
        <v>158.82599999999999</v>
      </c>
      <c r="L440" s="30">
        <v>23.065999999999999</v>
      </c>
      <c r="M440" s="30">
        <v>137.46</v>
      </c>
      <c r="N440" s="30">
        <v>0.253</v>
      </c>
      <c r="O440" s="24">
        <v>101</v>
      </c>
    </row>
    <row r="441" spans="1:15" ht="30.2" customHeight="1">
      <c r="A441" s="49">
        <v>2</v>
      </c>
      <c r="B441" s="83" t="s">
        <v>80</v>
      </c>
      <c r="C441" s="84">
        <v>10</v>
      </c>
      <c r="D441" s="52">
        <v>2.2999999999999998</v>
      </c>
      <c r="E441" s="52">
        <v>2.9</v>
      </c>
      <c r="F441" s="52">
        <v>0</v>
      </c>
      <c r="G441" s="52">
        <v>36.200000000000003</v>
      </c>
      <c r="H441" s="79">
        <v>7.0000000000000007E-2</v>
      </c>
      <c r="I441" s="79">
        <v>0.05</v>
      </c>
      <c r="J441" s="79">
        <v>46</v>
      </c>
      <c r="K441" s="79">
        <v>96.1</v>
      </c>
      <c r="L441" s="79">
        <v>13.4</v>
      </c>
      <c r="M441" s="79">
        <v>77.599999999999994</v>
      </c>
      <c r="N441" s="79">
        <v>0.71</v>
      </c>
      <c r="O441" s="54">
        <v>3</v>
      </c>
    </row>
    <row r="442" spans="1:15" ht="30.2" customHeight="1">
      <c r="A442" s="49">
        <v>3</v>
      </c>
      <c r="B442" s="26" t="s">
        <v>36</v>
      </c>
      <c r="C442" s="30">
        <v>30</v>
      </c>
      <c r="D442" s="30">
        <v>2.4500000000000002</v>
      </c>
      <c r="E442" s="30">
        <v>7.55</v>
      </c>
      <c r="F442" s="30">
        <v>14.62</v>
      </c>
      <c r="G442" s="30">
        <v>136</v>
      </c>
      <c r="H442" s="31">
        <v>0</v>
      </c>
      <c r="I442" s="31">
        <v>0.05</v>
      </c>
      <c r="J442" s="31">
        <v>40</v>
      </c>
      <c r="K442" s="31">
        <v>9.3000000000000007</v>
      </c>
      <c r="L442" s="31">
        <v>9.9</v>
      </c>
      <c r="M442" s="31">
        <v>29.1</v>
      </c>
      <c r="N442" s="31">
        <v>0.62</v>
      </c>
      <c r="O442" s="24">
        <v>1</v>
      </c>
    </row>
    <row r="443" spans="1:15" ht="17.100000000000001" customHeight="1">
      <c r="A443" s="20">
        <v>4</v>
      </c>
      <c r="B443" s="26" t="s">
        <v>87</v>
      </c>
      <c r="C443" s="30">
        <v>180</v>
      </c>
      <c r="D443" s="23">
        <v>5</v>
      </c>
      <c r="E443" s="23">
        <v>2.7</v>
      </c>
      <c r="F443" s="30">
        <v>17.5</v>
      </c>
      <c r="G443" s="30">
        <v>115.2</v>
      </c>
      <c r="H443" s="89">
        <v>1.17</v>
      </c>
      <c r="I443" s="89">
        <v>3.3750000000000002E-2</v>
      </c>
      <c r="J443" s="89">
        <v>18</v>
      </c>
      <c r="K443" s="89">
        <v>113.163</v>
      </c>
      <c r="L443" s="89">
        <v>12.6</v>
      </c>
      <c r="M443" s="89">
        <v>81</v>
      </c>
      <c r="N443" s="89">
        <v>0.1237</v>
      </c>
      <c r="O443" s="24">
        <v>414</v>
      </c>
    </row>
    <row r="444" spans="1:15" ht="17.100000000000001" customHeight="1">
      <c r="A444" s="20"/>
      <c r="B444" s="34" t="s">
        <v>39</v>
      </c>
      <c r="C444" s="35">
        <f t="shared" ref="C444:N444" si="65">SUM(C440:C443)</f>
        <v>400</v>
      </c>
      <c r="D444" s="35">
        <f t="shared" si="65"/>
        <v>14.559999999999999</v>
      </c>
      <c r="E444" s="35">
        <f t="shared" si="65"/>
        <v>18.23</v>
      </c>
      <c r="F444" s="35">
        <f t="shared" si="65"/>
        <v>48.949999999999996</v>
      </c>
      <c r="G444" s="35">
        <f t="shared" si="65"/>
        <v>419.8</v>
      </c>
      <c r="H444" s="35">
        <f t="shared" si="65"/>
        <v>2.15</v>
      </c>
      <c r="I444" s="35">
        <f t="shared" si="65"/>
        <v>0.19975000000000001</v>
      </c>
      <c r="J444" s="35">
        <f t="shared" si="65"/>
        <v>134.6</v>
      </c>
      <c r="K444" s="35">
        <f t="shared" si="65"/>
        <v>377.38900000000001</v>
      </c>
      <c r="L444" s="35">
        <f t="shared" si="65"/>
        <v>58.966000000000001</v>
      </c>
      <c r="M444" s="35">
        <f t="shared" si="65"/>
        <v>325.15999999999997</v>
      </c>
      <c r="N444" s="35">
        <f t="shared" si="65"/>
        <v>1.7066999999999999</v>
      </c>
      <c r="O444" s="24"/>
    </row>
    <row r="445" spans="1:15" ht="17.100000000000001" customHeight="1">
      <c r="A445" s="142" t="s">
        <v>40</v>
      </c>
      <c r="B445" s="142"/>
      <c r="C445" s="142"/>
      <c r="D445" s="142"/>
      <c r="E445" s="142"/>
      <c r="F445" s="142"/>
      <c r="G445" s="142"/>
      <c r="H445" s="142"/>
      <c r="I445" s="142"/>
      <c r="J445" s="142"/>
      <c r="K445" s="142"/>
      <c r="L445" s="142"/>
      <c r="M445" s="142"/>
      <c r="N445" s="142"/>
      <c r="O445" s="142"/>
    </row>
    <row r="446" spans="1:15" ht="30.2" customHeight="1">
      <c r="A446" s="20">
        <v>1</v>
      </c>
      <c r="B446" s="26" t="s">
        <v>41</v>
      </c>
      <c r="C446" s="30">
        <v>100</v>
      </c>
      <c r="D446" s="30">
        <v>1.5</v>
      </c>
      <c r="E446" s="30">
        <v>0.5</v>
      </c>
      <c r="F446" s="30">
        <v>21</v>
      </c>
      <c r="G446" s="31">
        <v>95</v>
      </c>
      <c r="H446" s="31">
        <v>10</v>
      </c>
      <c r="I446" s="31">
        <v>4.2000000000000003E-2</v>
      </c>
      <c r="J446" s="31">
        <v>0</v>
      </c>
      <c r="K446" s="31">
        <v>8</v>
      </c>
      <c r="L446" s="31">
        <v>42</v>
      </c>
      <c r="M446" s="31">
        <v>28</v>
      </c>
      <c r="N446" s="31">
        <v>0.6</v>
      </c>
      <c r="O446" s="28">
        <v>386</v>
      </c>
    </row>
    <row r="447" spans="1:15" ht="17.100000000000001" customHeight="1">
      <c r="A447" s="20"/>
      <c r="B447" s="34" t="s">
        <v>39</v>
      </c>
      <c r="C447" s="38">
        <f t="shared" ref="C447:N447" si="66">SUM(C446:C446)</f>
        <v>100</v>
      </c>
      <c r="D447" s="38">
        <f t="shared" si="66"/>
        <v>1.5</v>
      </c>
      <c r="E447" s="38">
        <f t="shared" si="66"/>
        <v>0.5</v>
      </c>
      <c r="F447" s="38">
        <f t="shared" si="66"/>
        <v>21</v>
      </c>
      <c r="G447" s="38">
        <f t="shared" si="66"/>
        <v>95</v>
      </c>
      <c r="H447" s="38">
        <f t="shared" si="66"/>
        <v>10</v>
      </c>
      <c r="I447" s="38">
        <f t="shared" si="66"/>
        <v>4.2000000000000003E-2</v>
      </c>
      <c r="J447" s="38">
        <f t="shared" si="66"/>
        <v>0</v>
      </c>
      <c r="K447" s="38">
        <f t="shared" si="66"/>
        <v>8</v>
      </c>
      <c r="L447" s="38">
        <f t="shared" si="66"/>
        <v>42</v>
      </c>
      <c r="M447" s="38">
        <f t="shared" si="66"/>
        <v>28</v>
      </c>
      <c r="N447" s="38">
        <f t="shared" si="66"/>
        <v>0.6</v>
      </c>
      <c r="O447" s="28"/>
    </row>
    <row r="448" spans="1:15" ht="14.65" customHeight="1">
      <c r="A448" s="149" t="s">
        <v>55</v>
      </c>
      <c r="B448" s="149"/>
      <c r="C448" s="149"/>
      <c r="D448" s="149"/>
      <c r="E448" s="149"/>
      <c r="F448" s="149"/>
      <c r="G448" s="149"/>
      <c r="H448" s="149"/>
      <c r="I448" s="149"/>
      <c r="J448" s="149"/>
      <c r="K448" s="149"/>
      <c r="L448" s="149"/>
      <c r="M448" s="149"/>
      <c r="N448" s="149"/>
      <c r="O448" s="149"/>
    </row>
    <row r="449" spans="1:15" ht="14.65" customHeight="1">
      <c r="A449" s="149"/>
      <c r="B449" s="149"/>
      <c r="C449" s="149"/>
      <c r="D449" s="149"/>
      <c r="E449" s="149"/>
      <c r="F449" s="149"/>
      <c r="G449" s="149"/>
      <c r="H449" s="149"/>
      <c r="I449" s="149"/>
      <c r="J449" s="149"/>
      <c r="K449" s="149"/>
      <c r="L449" s="149"/>
      <c r="M449" s="149"/>
      <c r="N449" s="149"/>
      <c r="O449" s="149"/>
    </row>
    <row r="450" spans="1:15" ht="30.2" customHeight="1">
      <c r="A450" s="90">
        <v>1</v>
      </c>
      <c r="B450" s="91" t="s">
        <v>88</v>
      </c>
      <c r="C450" s="92">
        <v>180</v>
      </c>
      <c r="D450" s="92">
        <v>2.2999999999999998</v>
      </c>
      <c r="E450" s="92">
        <v>2.2000000000000002</v>
      </c>
      <c r="F450" s="92">
        <v>17.100000000000001</v>
      </c>
      <c r="G450" s="92">
        <v>97.2</v>
      </c>
      <c r="H450" s="93">
        <v>6.6</v>
      </c>
      <c r="I450" s="94">
        <v>7.8E-2</v>
      </c>
      <c r="J450" s="93">
        <v>0</v>
      </c>
      <c r="K450" s="93">
        <v>19.2</v>
      </c>
      <c r="L450" s="93">
        <v>21.32</v>
      </c>
      <c r="M450" s="93">
        <v>53.36</v>
      </c>
      <c r="N450" s="93">
        <v>0.78</v>
      </c>
      <c r="O450" s="24">
        <v>86</v>
      </c>
    </row>
    <row r="451" spans="1:15" ht="17.100000000000001" customHeight="1">
      <c r="A451" s="90">
        <v>2</v>
      </c>
      <c r="B451" s="91" t="s">
        <v>89</v>
      </c>
      <c r="C451" s="92">
        <v>70</v>
      </c>
      <c r="D451" s="92">
        <v>12.8</v>
      </c>
      <c r="E451" s="92">
        <v>1.7</v>
      </c>
      <c r="F451" s="92">
        <v>1.2</v>
      </c>
      <c r="G451" s="92">
        <v>71.400000000000006</v>
      </c>
      <c r="H451" s="95">
        <v>0.52</v>
      </c>
      <c r="I451" s="95">
        <v>0.04</v>
      </c>
      <c r="J451" s="95">
        <v>24.66</v>
      </c>
      <c r="K451" s="95">
        <v>20.329999999999998</v>
      </c>
      <c r="L451" s="95">
        <v>13.33</v>
      </c>
      <c r="M451" s="95">
        <v>64.266000000000005</v>
      </c>
      <c r="N451" s="95">
        <v>0.64</v>
      </c>
      <c r="O451" s="24">
        <v>304</v>
      </c>
    </row>
    <row r="452" spans="1:15" ht="30.2" customHeight="1">
      <c r="A452" s="96">
        <v>3</v>
      </c>
      <c r="B452" s="97" t="s">
        <v>121</v>
      </c>
      <c r="C452" s="98">
        <v>120</v>
      </c>
      <c r="D452" s="99">
        <v>2.48</v>
      </c>
      <c r="E452" s="99">
        <v>3.88</v>
      </c>
      <c r="F452" s="99">
        <v>11.31</v>
      </c>
      <c r="G452" s="99">
        <v>90.12</v>
      </c>
      <c r="H452" s="98">
        <v>20.6</v>
      </c>
      <c r="I452" s="98">
        <v>3.2000000000000001E-2</v>
      </c>
      <c r="J452" s="98">
        <v>0</v>
      </c>
      <c r="K452" s="98">
        <v>66.540000000000006</v>
      </c>
      <c r="L452" s="98">
        <v>24.78</v>
      </c>
      <c r="M452" s="98">
        <v>48.7</v>
      </c>
      <c r="N452" s="98">
        <v>0.97</v>
      </c>
      <c r="O452" s="100">
        <v>354</v>
      </c>
    </row>
    <row r="453" spans="1:15" ht="17.100000000000001" customHeight="1">
      <c r="A453" s="90">
        <v>4</v>
      </c>
      <c r="B453" s="91" t="s">
        <v>36</v>
      </c>
      <c r="C453" s="105">
        <v>30</v>
      </c>
      <c r="D453" s="92">
        <v>2.37</v>
      </c>
      <c r="E453" s="92">
        <v>0.3</v>
      </c>
      <c r="F453" s="92">
        <v>14.49</v>
      </c>
      <c r="G453" s="92">
        <v>70.5</v>
      </c>
      <c r="H453" s="95">
        <v>0</v>
      </c>
      <c r="I453" s="95">
        <v>4.8000000000000001E-2</v>
      </c>
      <c r="J453" s="95">
        <v>0</v>
      </c>
      <c r="K453" s="95">
        <v>6.9</v>
      </c>
      <c r="L453" s="95">
        <v>9.9</v>
      </c>
      <c r="M453" s="95">
        <v>26.1</v>
      </c>
      <c r="N453" s="95">
        <v>0.6</v>
      </c>
      <c r="O453" s="42" t="s">
        <v>35</v>
      </c>
    </row>
    <row r="454" spans="1:15" ht="17.100000000000001" customHeight="1">
      <c r="A454" s="90">
        <v>5</v>
      </c>
      <c r="B454" s="26" t="s">
        <v>46</v>
      </c>
      <c r="C454" s="30">
        <v>30</v>
      </c>
      <c r="D454" s="22">
        <v>2.2000000000000002</v>
      </c>
      <c r="E454" s="22">
        <v>0.4</v>
      </c>
      <c r="F454" s="22">
        <v>10.9</v>
      </c>
      <c r="G454" s="22">
        <v>56.1</v>
      </c>
      <c r="H454" s="41">
        <v>0</v>
      </c>
      <c r="I454" s="41">
        <v>0.06</v>
      </c>
      <c r="J454" s="41">
        <v>0</v>
      </c>
      <c r="K454" s="41">
        <v>10.5</v>
      </c>
      <c r="L454" s="41">
        <v>14.1</v>
      </c>
      <c r="M454" s="41">
        <v>47.4</v>
      </c>
      <c r="N454" s="41">
        <v>1.17</v>
      </c>
      <c r="O454" s="42" t="s">
        <v>35</v>
      </c>
    </row>
    <row r="455" spans="1:15" ht="30.2" customHeight="1">
      <c r="A455" s="20">
        <v>6</v>
      </c>
      <c r="B455" s="46" t="s">
        <v>59</v>
      </c>
      <c r="C455" s="31">
        <v>180</v>
      </c>
      <c r="D455" s="30">
        <v>0.2</v>
      </c>
      <c r="E455" s="30">
        <v>0.2</v>
      </c>
      <c r="F455" s="30">
        <v>27.5</v>
      </c>
      <c r="G455" s="30">
        <v>106.4</v>
      </c>
      <c r="H455" s="23">
        <v>1.55</v>
      </c>
      <c r="I455" s="23">
        <v>8.9999999999999993E-3</v>
      </c>
      <c r="J455" s="23">
        <v>8.1</v>
      </c>
      <c r="K455" s="23">
        <v>13.03</v>
      </c>
      <c r="L455" s="23">
        <v>3.24</v>
      </c>
      <c r="M455" s="23">
        <v>3.96</v>
      </c>
      <c r="N455" s="23">
        <v>0.85</v>
      </c>
      <c r="O455" s="47">
        <v>390</v>
      </c>
    </row>
    <row r="456" spans="1:15" ht="17.100000000000001" customHeight="1">
      <c r="A456" s="90"/>
      <c r="B456" s="102" t="s">
        <v>39</v>
      </c>
      <c r="C456" s="103">
        <f t="shared" ref="C456:N456" si="67">SUM(C450:C455)</f>
        <v>610</v>
      </c>
      <c r="D456" s="103">
        <f t="shared" si="67"/>
        <v>22.35</v>
      </c>
      <c r="E456" s="103">
        <f t="shared" si="67"/>
        <v>8.68</v>
      </c>
      <c r="F456" s="103">
        <f t="shared" si="67"/>
        <v>82.5</v>
      </c>
      <c r="G456" s="103">
        <f t="shared" si="67"/>
        <v>491.72</v>
      </c>
      <c r="H456" s="103">
        <f t="shared" si="67"/>
        <v>29.27</v>
      </c>
      <c r="I456" s="103">
        <f t="shared" si="67"/>
        <v>0.26700000000000002</v>
      </c>
      <c r="J456" s="103">
        <f t="shared" si="67"/>
        <v>32.76</v>
      </c>
      <c r="K456" s="103">
        <f t="shared" si="67"/>
        <v>136.5</v>
      </c>
      <c r="L456" s="103">
        <f t="shared" si="67"/>
        <v>86.669999999999987</v>
      </c>
      <c r="M456" s="103">
        <f t="shared" si="67"/>
        <v>243.78600000000003</v>
      </c>
      <c r="N456" s="103">
        <f t="shared" si="67"/>
        <v>5.01</v>
      </c>
      <c r="O456" s="24"/>
    </row>
    <row r="457" spans="1:15" ht="14.65" customHeight="1">
      <c r="A457" s="149" t="s">
        <v>48</v>
      </c>
      <c r="B457" s="149"/>
      <c r="C457" s="149"/>
      <c r="D457" s="149"/>
      <c r="E457" s="149"/>
      <c r="F457" s="149"/>
      <c r="G457" s="149"/>
      <c r="H457" s="149"/>
      <c r="I457" s="149"/>
      <c r="J457" s="149"/>
      <c r="K457" s="149"/>
      <c r="L457" s="149"/>
      <c r="M457" s="149"/>
      <c r="N457" s="149"/>
      <c r="O457" s="149"/>
    </row>
    <row r="458" spans="1:15" ht="6" customHeight="1">
      <c r="A458" s="149"/>
      <c r="B458" s="149"/>
      <c r="C458" s="149"/>
      <c r="D458" s="149"/>
      <c r="E458" s="149"/>
      <c r="F458" s="149"/>
      <c r="G458" s="149"/>
      <c r="H458" s="149"/>
      <c r="I458" s="149"/>
      <c r="J458" s="149"/>
      <c r="K458" s="149"/>
      <c r="L458" s="149"/>
      <c r="M458" s="149"/>
      <c r="N458" s="149"/>
      <c r="O458" s="149"/>
    </row>
    <row r="459" spans="1:15" ht="30.2" customHeight="1">
      <c r="A459" s="90">
        <v>1</v>
      </c>
      <c r="B459" s="104" t="s">
        <v>91</v>
      </c>
      <c r="C459" s="95" t="s">
        <v>50</v>
      </c>
      <c r="D459" s="105">
        <v>3.7</v>
      </c>
      <c r="E459" s="105">
        <v>4.5</v>
      </c>
      <c r="F459" s="105">
        <v>12.3</v>
      </c>
      <c r="G459" s="105">
        <v>100.6</v>
      </c>
      <c r="H459" s="105">
        <v>0.1</v>
      </c>
      <c r="I459" s="105">
        <v>2.2999999999999998</v>
      </c>
      <c r="J459" s="105">
        <v>3.9</v>
      </c>
      <c r="K459" s="105">
        <v>2.6</v>
      </c>
      <c r="L459" s="105">
        <v>1.5</v>
      </c>
      <c r="M459" s="105">
        <v>5.7</v>
      </c>
      <c r="N459" s="105">
        <v>2.5</v>
      </c>
      <c r="O459" s="24">
        <v>401</v>
      </c>
    </row>
    <row r="460" spans="1:15" ht="17.100000000000001" customHeight="1">
      <c r="A460" s="20">
        <v>2</v>
      </c>
      <c r="B460" s="26" t="s">
        <v>77</v>
      </c>
      <c r="C460" s="30">
        <v>180</v>
      </c>
      <c r="D460" s="30">
        <v>5.48</v>
      </c>
      <c r="E460" s="30">
        <v>4.88</v>
      </c>
      <c r="F460" s="30">
        <v>9.07</v>
      </c>
      <c r="G460" s="31">
        <v>102</v>
      </c>
      <c r="H460" s="31">
        <v>2.46</v>
      </c>
      <c r="I460" s="31">
        <v>0.08</v>
      </c>
      <c r="J460" s="31">
        <v>38</v>
      </c>
      <c r="K460" s="31">
        <v>226.8</v>
      </c>
      <c r="L460" s="31">
        <v>26.5</v>
      </c>
      <c r="M460" s="31">
        <v>170.1</v>
      </c>
      <c r="N460" s="31">
        <v>0.19</v>
      </c>
      <c r="O460" s="28">
        <v>419</v>
      </c>
    </row>
    <row r="461" spans="1:15" ht="17.100000000000001" customHeight="1">
      <c r="A461" s="90"/>
      <c r="B461" s="102" t="s">
        <v>39</v>
      </c>
      <c r="C461" s="103">
        <v>250</v>
      </c>
      <c r="D461" s="103">
        <f t="shared" ref="D461:N461" si="68">SUM(D459:D460)</f>
        <v>9.18</v>
      </c>
      <c r="E461" s="103">
        <f t="shared" si="68"/>
        <v>9.379999999999999</v>
      </c>
      <c r="F461" s="103">
        <f t="shared" si="68"/>
        <v>21.37</v>
      </c>
      <c r="G461" s="103">
        <f t="shared" si="68"/>
        <v>202.6</v>
      </c>
      <c r="H461" s="103">
        <f t="shared" si="68"/>
        <v>2.56</v>
      </c>
      <c r="I461" s="103">
        <f t="shared" si="68"/>
        <v>2.38</v>
      </c>
      <c r="J461" s="103">
        <f t="shared" si="68"/>
        <v>41.9</v>
      </c>
      <c r="K461" s="103">
        <f t="shared" si="68"/>
        <v>229.4</v>
      </c>
      <c r="L461" s="103">
        <f t="shared" si="68"/>
        <v>28</v>
      </c>
      <c r="M461" s="103">
        <f t="shared" si="68"/>
        <v>175.79999999999998</v>
      </c>
      <c r="N461" s="103">
        <f t="shared" si="68"/>
        <v>2.69</v>
      </c>
      <c r="O461" s="24"/>
    </row>
    <row r="462" spans="1:15" ht="17.100000000000001" customHeight="1">
      <c r="A462" s="90"/>
      <c r="B462" s="102" t="s">
        <v>52</v>
      </c>
      <c r="C462" s="103">
        <f t="shared" ref="C462:N462" si="69">SUM(C444+C447+C456+C461)</f>
        <v>1360</v>
      </c>
      <c r="D462" s="103">
        <f t="shared" si="69"/>
        <v>47.589999999999996</v>
      </c>
      <c r="E462" s="103">
        <f t="shared" si="69"/>
        <v>36.79</v>
      </c>
      <c r="F462" s="103">
        <f t="shared" si="69"/>
        <v>173.82</v>
      </c>
      <c r="G462" s="103">
        <f t="shared" si="69"/>
        <v>1209.1199999999999</v>
      </c>
      <c r="H462" s="103">
        <f t="shared" si="69"/>
        <v>43.980000000000004</v>
      </c>
      <c r="I462" s="103">
        <f t="shared" si="69"/>
        <v>2.8887499999999999</v>
      </c>
      <c r="J462" s="103">
        <f t="shared" si="69"/>
        <v>209.26</v>
      </c>
      <c r="K462" s="103">
        <f t="shared" si="69"/>
        <v>751.28899999999999</v>
      </c>
      <c r="L462" s="103">
        <f t="shared" si="69"/>
        <v>215.636</v>
      </c>
      <c r="M462" s="103">
        <f t="shared" si="69"/>
        <v>772.74599999999998</v>
      </c>
      <c r="N462" s="103">
        <f t="shared" si="69"/>
        <v>10.006699999999999</v>
      </c>
      <c r="O462" s="24"/>
    </row>
    <row r="463" spans="1:15" ht="17.100000000000001" customHeight="1">
      <c r="A463" s="140" t="s">
        <v>122</v>
      </c>
      <c r="B463" s="140"/>
      <c r="C463" s="140"/>
      <c r="D463" s="140"/>
      <c r="E463" s="140"/>
      <c r="F463" s="140"/>
      <c r="G463" s="140"/>
      <c r="H463" s="140"/>
      <c r="I463" s="17"/>
      <c r="J463" s="17"/>
      <c r="K463" s="17"/>
      <c r="L463" s="17"/>
      <c r="M463" s="17"/>
      <c r="N463" s="17"/>
    </row>
    <row r="464" spans="1:15" ht="17.100000000000001" customHeight="1">
      <c r="A464" s="140" t="s">
        <v>123</v>
      </c>
      <c r="B464" s="140"/>
      <c r="C464" s="140"/>
      <c r="D464" s="140"/>
      <c r="E464" s="140"/>
      <c r="F464" s="140"/>
      <c r="G464" s="140"/>
      <c r="H464" s="140"/>
      <c r="I464" s="17"/>
      <c r="J464" s="17"/>
      <c r="K464" s="17"/>
      <c r="L464" s="17"/>
      <c r="M464" s="17"/>
      <c r="N464" s="17"/>
    </row>
    <row r="465" spans="1:15" ht="17.100000000000001" customHeight="1">
      <c r="A465" s="140" t="s">
        <v>14</v>
      </c>
      <c r="B465" s="140"/>
      <c r="C465" s="140"/>
      <c r="D465" s="140"/>
      <c r="E465" s="140"/>
      <c r="F465" s="140"/>
      <c r="G465" s="140"/>
      <c r="H465" s="140"/>
      <c r="I465" s="17"/>
      <c r="J465" s="17"/>
      <c r="K465" s="17"/>
      <c r="L465" s="17"/>
      <c r="M465" s="17"/>
      <c r="N465" s="17"/>
    </row>
    <row r="466" spans="1:15" ht="6" customHeight="1">
      <c r="A466" s="141"/>
      <c r="B466" s="141"/>
      <c r="C466" s="141"/>
      <c r="D466" s="141"/>
      <c r="E466" s="141"/>
      <c r="F466" s="141"/>
      <c r="G466" s="141"/>
      <c r="H466" s="141"/>
      <c r="I466" s="18"/>
      <c r="J466" s="18"/>
      <c r="K466" s="18"/>
      <c r="L466" s="18"/>
      <c r="M466" s="18"/>
      <c r="N466" s="18"/>
    </row>
    <row r="467" spans="1:15" ht="17.100000000000001" customHeight="1">
      <c r="A467" s="142"/>
      <c r="B467" s="143" t="s">
        <v>15</v>
      </c>
      <c r="C467" s="144" t="s">
        <v>16</v>
      </c>
      <c r="D467" s="145" t="s">
        <v>17</v>
      </c>
      <c r="E467" s="145"/>
      <c r="F467" s="145"/>
      <c r="G467" s="144" t="s">
        <v>18</v>
      </c>
      <c r="H467" s="145" t="s">
        <v>19</v>
      </c>
      <c r="I467" s="145"/>
      <c r="J467" s="145"/>
      <c r="K467" s="145" t="s">
        <v>20</v>
      </c>
      <c r="L467" s="145"/>
      <c r="M467" s="145"/>
      <c r="N467" s="145"/>
      <c r="O467" s="146" t="s">
        <v>21</v>
      </c>
    </row>
    <row r="468" spans="1:15" ht="42.75" customHeight="1">
      <c r="A468" s="142"/>
      <c r="B468" s="143"/>
      <c r="C468" s="144"/>
      <c r="D468" s="19" t="s">
        <v>22</v>
      </c>
      <c r="E468" s="19" t="s">
        <v>23</v>
      </c>
      <c r="F468" s="19" t="s">
        <v>24</v>
      </c>
      <c r="G468" s="144"/>
      <c r="H468" s="19" t="s">
        <v>25</v>
      </c>
      <c r="I468" s="19" t="s">
        <v>26</v>
      </c>
      <c r="J468" s="19" t="s">
        <v>27</v>
      </c>
      <c r="K468" s="19" t="s">
        <v>28</v>
      </c>
      <c r="L468" s="19" t="s">
        <v>29</v>
      </c>
      <c r="M468" s="19" t="s">
        <v>30</v>
      </c>
      <c r="N468" s="19" t="s">
        <v>31</v>
      </c>
      <c r="O468" s="146"/>
    </row>
    <row r="469" spans="1:15" ht="17.100000000000001" customHeight="1">
      <c r="A469" s="142" t="s">
        <v>32</v>
      </c>
      <c r="B469" s="142"/>
      <c r="C469" s="142"/>
      <c r="D469" s="142"/>
      <c r="E469" s="142"/>
      <c r="F469" s="142"/>
      <c r="G469" s="142"/>
      <c r="H469" s="142"/>
      <c r="I469" s="142"/>
      <c r="J469" s="142"/>
      <c r="K469" s="142"/>
      <c r="L469" s="142"/>
      <c r="M469" s="142"/>
      <c r="N469" s="142"/>
      <c r="O469" s="142"/>
    </row>
    <row r="470" spans="1:15" ht="17.100000000000001" customHeight="1">
      <c r="A470" s="20">
        <v>1</v>
      </c>
      <c r="B470" s="26" t="s">
        <v>106</v>
      </c>
      <c r="C470" s="31">
        <v>180</v>
      </c>
      <c r="D470" s="22">
        <v>6.1</v>
      </c>
      <c r="E470" s="22">
        <v>8.3000000000000007</v>
      </c>
      <c r="F470" s="22">
        <v>43.4</v>
      </c>
      <c r="G470" s="22">
        <v>270</v>
      </c>
      <c r="H470" s="30">
        <v>1.45</v>
      </c>
      <c r="I470" s="30">
        <v>0.2</v>
      </c>
      <c r="J470" s="30">
        <v>50.66</v>
      </c>
      <c r="K470" s="30">
        <v>148.80000000000001</v>
      </c>
      <c r="L470" s="30">
        <v>92.13</v>
      </c>
      <c r="M470" s="30">
        <v>224.53</v>
      </c>
      <c r="N470" s="30">
        <v>2.97</v>
      </c>
      <c r="O470" s="24">
        <v>194</v>
      </c>
    </row>
    <row r="471" spans="1:15" ht="30.2" customHeight="1">
      <c r="A471" s="49">
        <v>2</v>
      </c>
      <c r="B471" s="83" t="s">
        <v>80</v>
      </c>
      <c r="C471" s="84">
        <v>10</v>
      </c>
      <c r="D471" s="52">
        <v>2.2999999999999998</v>
      </c>
      <c r="E471" s="52">
        <v>2.9</v>
      </c>
      <c r="F471" s="52">
        <v>0</v>
      </c>
      <c r="G471" s="52">
        <v>36.200000000000003</v>
      </c>
      <c r="H471" s="79">
        <v>7.0000000000000007E-2</v>
      </c>
      <c r="I471" s="79">
        <v>0.05</v>
      </c>
      <c r="J471" s="79">
        <v>46</v>
      </c>
      <c r="K471" s="79">
        <v>96.1</v>
      </c>
      <c r="L471" s="79">
        <v>13.4</v>
      </c>
      <c r="M471" s="79">
        <v>77.599999999999994</v>
      </c>
      <c r="N471" s="79">
        <v>0.71</v>
      </c>
      <c r="O471" s="54">
        <v>3</v>
      </c>
    </row>
    <row r="472" spans="1:15" ht="30.2" customHeight="1">
      <c r="A472" s="49">
        <v>3</v>
      </c>
      <c r="B472" s="32" t="s">
        <v>37</v>
      </c>
      <c r="C472" s="30">
        <v>5</v>
      </c>
      <c r="D472" s="30">
        <v>0</v>
      </c>
      <c r="E472" s="30">
        <v>4.0999999999999996</v>
      </c>
      <c r="F472" s="30">
        <v>0</v>
      </c>
      <c r="G472" s="30">
        <v>37.4</v>
      </c>
      <c r="H472" s="31">
        <v>0</v>
      </c>
      <c r="I472" s="31">
        <v>0.3</v>
      </c>
      <c r="J472" s="31">
        <v>3.6</v>
      </c>
      <c r="K472" s="31">
        <v>0.1</v>
      </c>
      <c r="L472" s="31">
        <v>0</v>
      </c>
      <c r="M472" s="31">
        <v>0.1</v>
      </c>
      <c r="N472" s="31">
        <v>0.1</v>
      </c>
      <c r="O472" s="24">
        <v>6</v>
      </c>
    </row>
    <row r="473" spans="1:15" ht="30.2" customHeight="1">
      <c r="A473" s="49">
        <v>4</v>
      </c>
      <c r="B473" s="26" t="s">
        <v>36</v>
      </c>
      <c r="C473" s="30">
        <v>30</v>
      </c>
      <c r="D473" s="30">
        <v>2.4500000000000002</v>
      </c>
      <c r="E473" s="30">
        <v>7.55</v>
      </c>
      <c r="F473" s="30">
        <v>14.62</v>
      </c>
      <c r="G473" s="30">
        <v>136</v>
      </c>
      <c r="H473" s="31">
        <v>0</v>
      </c>
      <c r="I473" s="31">
        <v>0.05</v>
      </c>
      <c r="J473" s="31">
        <v>40</v>
      </c>
      <c r="K473" s="31">
        <v>9.3000000000000007</v>
      </c>
      <c r="L473" s="31">
        <v>9.9</v>
      </c>
      <c r="M473" s="31">
        <v>29.1</v>
      </c>
      <c r="N473" s="31">
        <v>0.62</v>
      </c>
      <c r="O473" s="24">
        <v>1</v>
      </c>
    </row>
    <row r="474" spans="1:15" ht="17.100000000000001" customHeight="1">
      <c r="A474" s="20">
        <v>5</v>
      </c>
      <c r="B474" s="33" t="s">
        <v>38</v>
      </c>
      <c r="C474" s="31">
        <v>180</v>
      </c>
      <c r="D474" s="31">
        <v>0.2</v>
      </c>
      <c r="E474" s="31">
        <v>0</v>
      </c>
      <c r="F474" s="31">
        <v>12.6</v>
      </c>
      <c r="G474" s="31">
        <v>50.4</v>
      </c>
      <c r="H474" s="30">
        <v>2.8000000000000001E-2</v>
      </c>
      <c r="I474" s="30">
        <v>0</v>
      </c>
      <c r="J474" s="30">
        <v>0</v>
      </c>
      <c r="K474" s="30">
        <v>9.4700000000000006</v>
      </c>
      <c r="L474" s="30">
        <v>1.23</v>
      </c>
      <c r="M474" s="30">
        <v>2.37</v>
      </c>
      <c r="N474" s="30">
        <v>0.27</v>
      </c>
      <c r="O474" s="24">
        <v>411</v>
      </c>
    </row>
    <row r="475" spans="1:15" ht="17.100000000000001" customHeight="1">
      <c r="A475" s="20"/>
      <c r="B475" s="34" t="s">
        <v>39</v>
      </c>
      <c r="C475" s="35">
        <f t="shared" ref="C475:N475" si="70">SUM(C470:C474)</f>
        <v>405</v>
      </c>
      <c r="D475" s="35">
        <f t="shared" si="70"/>
        <v>11.049999999999997</v>
      </c>
      <c r="E475" s="35">
        <f t="shared" si="70"/>
        <v>22.85</v>
      </c>
      <c r="F475" s="35">
        <f t="shared" si="70"/>
        <v>70.61999999999999</v>
      </c>
      <c r="G475" s="35">
        <f t="shared" si="70"/>
        <v>530</v>
      </c>
      <c r="H475" s="35">
        <f t="shared" si="70"/>
        <v>1.548</v>
      </c>
      <c r="I475" s="35">
        <f t="shared" si="70"/>
        <v>0.60000000000000009</v>
      </c>
      <c r="J475" s="35">
        <f t="shared" si="70"/>
        <v>140.26</v>
      </c>
      <c r="K475" s="35">
        <f t="shared" si="70"/>
        <v>263.77000000000004</v>
      </c>
      <c r="L475" s="35">
        <f t="shared" si="70"/>
        <v>116.66000000000001</v>
      </c>
      <c r="M475" s="35">
        <f t="shared" si="70"/>
        <v>333.70000000000005</v>
      </c>
      <c r="N475" s="35">
        <f t="shared" si="70"/>
        <v>4.67</v>
      </c>
      <c r="O475" s="24"/>
    </row>
    <row r="476" spans="1:15" ht="17.100000000000001" customHeight="1">
      <c r="A476" s="142" t="s">
        <v>40</v>
      </c>
      <c r="B476" s="142"/>
      <c r="C476" s="142"/>
      <c r="D476" s="142"/>
      <c r="E476" s="142"/>
      <c r="F476" s="142"/>
      <c r="G476" s="142"/>
      <c r="H476" s="142"/>
      <c r="I476" s="142"/>
      <c r="J476" s="142"/>
      <c r="K476" s="142"/>
      <c r="L476" s="142"/>
      <c r="M476" s="142"/>
      <c r="N476" s="142"/>
      <c r="O476" s="142"/>
    </row>
    <row r="477" spans="1:15" ht="17.100000000000001" customHeight="1">
      <c r="A477" s="20">
        <v>1</v>
      </c>
      <c r="B477" s="26" t="s">
        <v>107</v>
      </c>
      <c r="C477" s="31">
        <v>100</v>
      </c>
      <c r="D477" s="31">
        <v>0.38</v>
      </c>
      <c r="E477" s="31">
        <v>0.43</v>
      </c>
      <c r="F477" s="31">
        <v>37.86</v>
      </c>
      <c r="G477" s="31">
        <v>123.5</v>
      </c>
      <c r="H477" s="30">
        <v>4.03</v>
      </c>
      <c r="I477" s="30">
        <v>0.03</v>
      </c>
      <c r="J477" s="30">
        <v>0</v>
      </c>
      <c r="K477" s="30">
        <v>16</v>
      </c>
      <c r="L477" s="30">
        <v>9</v>
      </c>
      <c r="M477" s="30">
        <v>11</v>
      </c>
      <c r="N477" s="30">
        <v>2.2000000000000002</v>
      </c>
      <c r="O477" s="24">
        <v>403</v>
      </c>
    </row>
    <row r="478" spans="1:15" ht="17.100000000000001" customHeight="1">
      <c r="A478" s="20"/>
      <c r="B478" s="34" t="s">
        <v>39</v>
      </c>
      <c r="C478" s="35">
        <v>100</v>
      </c>
      <c r="D478" s="35">
        <f t="shared" ref="D478:N478" si="71">SUM(D477)</f>
        <v>0.38</v>
      </c>
      <c r="E478" s="35">
        <f t="shared" si="71"/>
        <v>0.43</v>
      </c>
      <c r="F478" s="35">
        <f t="shared" si="71"/>
        <v>37.86</v>
      </c>
      <c r="G478" s="35">
        <f t="shared" si="71"/>
        <v>123.5</v>
      </c>
      <c r="H478" s="35">
        <f t="shared" si="71"/>
        <v>4.03</v>
      </c>
      <c r="I478" s="35">
        <f t="shared" si="71"/>
        <v>0.03</v>
      </c>
      <c r="J478" s="35">
        <f t="shared" si="71"/>
        <v>0</v>
      </c>
      <c r="K478" s="35">
        <f t="shared" si="71"/>
        <v>16</v>
      </c>
      <c r="L478" s="35">
        <f t="shared" si="71"/>
        <v>9</v>
      </c>
      <c r="M478" s="35">
        <f t="shared" si="71"/>
        <v>11</v>
      </c>
      <c r="N478" s="35">
        <f t="shared" si="71"/>
        <v>2.2000000000000002</v>
      </c>
      <c r="O478" s="24"/>
    </row>
    <row r="479" spans="1:15" ht="14.65" customHeight="1">
      <c r="A479" s="149" t="s">
        <v>55</v>
      </c>
      <c r="B479" s="149"/>
      <c r="C479" s="149"/>
      <c r="D479" s="149"/>
      <c r="E479" s="149"/>
      <c r="F479" s="149"/>
      <c r="G479" s="149"/>
      <c r="H479" s="149"/>
      <c r="I479" s="149"/>
      <c r="J479" s="149"/>
      <c r="K479" s="149"/>
      <c r="L479" s="149"/>
      <c r="M479" s="149"/>
      <c r="N479" s="149"/>
      <c r="O479" s="149"/>
    </row>
    <row r="480" spans="1:15" ht="14.65" customHeight="1">
      <c r="A480" s="149"/>
      <c r="B480" s="149"/>
      <c r="C480" s="149"/>
      <c r="D480" s="149"/>
      <c r="E480" s="149"/>
      <c r="F480" s="149"/>
      <c r="G480" s="149"/>
      <c r="H480" s="149"/>
      <c r="I480" s="149"/>
      <c r="J480" s="149"/>
      <c r="K480" s="149"/>
      <c r="L480" s="149"/>
      <c r="M480" s="149"/>
      <c r="N480" s="149"/>
      <c r="O480" s="149"/>
    </row>
    <row r="481" spans="1:16" ht="17.100000000000001" customHeight="1">
      <c r="A481" s="20">
        <v>1</v>
      </c>
      <c r="B481" s="26" t="s">
        <v>43</v>
      </c>
      <c r="C481" s="22">
        <v>180</v>
      </c>
      <c r="D481" s="22">
        <v>6.8</v>
      </c>
      <c r="E481" s="22">
        <v>5.2</v>
      </c>
      <c r="F481" s="22">
        <v>7.7</v>
      </c>
      <c r="G481" s="22">
        <v>103.9</v>
      </c>
      <c r="H481" s="27">
        <v>9.8000000000000007</v>
      </c>
      <c r="I481" s="27">
        <v>2.4</v>
      </c>
      <c r="J481" s="27">
        <v>80</v>
      </c>
      <c r="K481" s="27">
        <v>3.3</v>
      </c>
      <c r="L481" s="27">
        <v>5.8</v>
      </c>
      <c r="M481" s="27">
        <v>11</v>
      </c>
      <c r="N481" s="27">
        <v>10</v>
      </c>
      <c r="O481" s="28">
        <v>63</v>
      </c>
    </row>
    <row r="482" spans="1:16" ht="17.100000000000001" customHeight="1">
      <c r="A482" s="109">
        <v>2</v>
      </c>
      <c r="B482" s="26" t="s">
        <v>108</v>
      </c>
      <c r="C482" s="105">
        <v>70</v>
      </c>
      <c r="D482" s="105">
        <v>16.3</v>
      </c>
      <c r="E482" s="105">
        <v>10.3</v>
      </c>
      <c r="F482" s="105">
        <v>0</v>
      </c>
      <c r="G482" s="105">
        <v>162.4</v>
      </c>
      <c r="H482" s="105">
        <v>1.2999999999999999E-2</v>
      </c>
      <c r="I482" s="105">
        <v>0.04</v>
      </c>
      <c r="J482" s="105">
        <v>14</v>
      </c>
      <c r="K482" s="105">
        <v>17.399999999999999</v>
      </c>
      <c r="L482" s="105">
        <v>15.25</v>
      </c>
      <c r="M482" s="105">
        <v>83.75</v>
      </c>
      <c r="N482" s="105">
        <v>0.79</v>
      </c>
      <c r="O482" s="40">
        <v>318</v>
      </c>
    </row>
    <row r="483" spans="1:16" ht="28.9" customHeight="1">
      <c r="A483" s="109">
        <v>3</v>
      </c>
      <c r="B483" s="111" t="s">
        <v>109</v>
      </c>
      <c r="C483" s="58">
        <v>130</v>
      </c>
      <c r="D483" s="84">
        <v>6.4</v>
      </c>
      <c r="E483" s="84">
        <v>8.1</v>
      </c>
      <c r="F483" s="84">
        <v>32</v>
      </c>
      <c r="G483" s="84">
        <v>226.2</v>
      </c>
      <c r="H483" s="58">
        <v>0</v>
      </c>
      <c r="I483" s="58">
        <v>0.11700000000000001</v>
      </c>
      <c r="J483" s="58">
        <v>16.77</v>
      </c>
      <c r="K483" s="58">
        <v>21.3</v>
      </c>
      <c r="L483" s="58">
        <v>29.61</v>
      </c>
      <c r="M483" s="58">
        <v>137.46</v>
      </c>
      <c r="N483" s="58">
        <v>2.38</v>
      </c>
      <c r="O483" s="112">
        <v>330</v>
      </c>
      <c r="P483" s="29"/>
    </row>
    <row r="484" spans="1:16" ht="17.100000000000001" customHeight="1">
      <c r="A484" s="109">
        <v>4</v>
      </c>
      <c r="B484" s="26" t="s">
        <v>36</v>
      </c>
      <c r="C484" s="30">
        <v>30</v>
      </c>
      <c r="D484" s="22">
        <v>2.37</v>
      </c>
      <c r="E484" s="22">
        <v>0.3</v>
      </c>
      <c r="F484" s="22">
        <v>14.49</v>
      </c>
      <c r="G484" s="22">
        <v>70.5</v>
      </c>
      <c r="H484" s="31">
        <v>0</v>
      </c>
      <c r="I484" s="31">
        <v>4.8000000000000001E-2</v>
      </c>
      <c r="J484" s="31">
        <v>0</v>
      </c>
      <c r="K484" s="31">
        <v>6.9</v>
      </c>
      <c r="L484" s="31">
        <v>9.9</v>
      </c>
      <c r="M484" s="31">
        <v>26.1</v>
      </c>
      <c r="N484" s="31">
        <v>0.6</v>
      </c>
      <c r="O484" s="42" t="s">
        <v>35</v>
      </c>
    </row>
    <row r="485" spans="1:16" ht="17.100000000000001" customHeight="1">
      <c r="A485" s="20">
        <v>5</v>
      </c>
      <c r="B485" s="26" t="s">
        <v>46</v>
      </c>
      <c r="C485" s="30">
        <v>30</v>
      </c>
      <c r="D485" s="22">
        <v>2.2000000000000002</v>
      </c>
      <c r="E485" s="22">
        <v>0.4</v>
      </c>
      <c r="F485" s="22">
        <v>10.9</v>
      </c>
      <c r="G485" s="22">
        <v>56.1</v>
      </c>
      <c r="H485" s="41">
        <v>0</v>
      </c>
      <c r="I485" s="41">
        <v>0.06</v>
      </c>
      <c r="J485" s="41">
        <v>0</v>
      </c>
      <c r="K485" s="41">
        <v>10.5</v>
      </c>
      <c r="L485" s="41">
        <v>14.1</v>
      </c>
      <c r="M485" s="41">
        <v>47.4</v>
      </c>
      <c r="N485" s="41">
        <v>1.17</v>
      </c>
      <c r="O485" s="42" t="s">
        <v>35</v>
      </c>
    </row>
    <row r="486" spans="1:16" ht="30.2" customHeight="1">
      <c r="A486" s="20">
        <v>6</v>
      </c>
      <c r="B486" s="46" t="s">
        <v>59</v>
      </c>
      <c r="C486" s="31">
        <v>180</v>
      </c>
      <c r="D486" s="30">
        <v>0.2</v>
      </c>
      <c r="E486" s="30">
        <v>0.2</v>
      </c>
      <c r="F486" s="30">
        <v>27.5</v>
      </c>
      <c r="G486" s="30">
        <v>106.4</v>
      </c>
      <c r="H486" s="23">
        <v>1.55</v>
      </c>
      <c r="I486" s="23">
        <v>8.9999999999999993E-3</v>
      </c>
      <c r="J486" s="23">
        <v>8.1</v>
      </c>
      <c r="K486" s="23">
        <v>13.03</v>
      </c>
      <c r="L486" s="23">
        <v>3.24</v>
      </c>
      <c r="M486" s="23">
        <v>3.96</v>
      </c>
      <c r="N486" s="23">
        <v>0.85</v>
      </c>
      <c r="O486" s="47">
        <v>390</v>
      </c>
    </row>
    <row r="487" spans="1:16" ht="17.100000000000001" customHeight="1">
      <c r="A487" s="20"/>
      <c r="B487" s="34" t="s">
        <v>39</v>
      </c>
      <c r="C487" s="35">
        <f t="shared" ref="C487:N487" si="72">SUM(C481:C486)</f>
        <v>620</v>
      </c>
      <c r="D487" s="35">
        <f t="shared" si="72"/>
        <v>34.270000000000003</v>
      </c>
      <c r="E487" s="35">
        <f t="shared" si="72"/>
        <v>24.5</v>
      </c>
      <c r="F487" s="35">
        <f t="shared" si="72"/>
        <v>92.59</v>
      </c>
      <c r="G487" s="35">
        <f t="shared" si="72"/>
        <v>725.5</v>
      </c>
      <c r="H487" s="35">
        <f t="shared" si="72"/>
        <v>11.363000000000001</v>
      </c>
      <c r="I487" s="35">
        <f t="shared" si="72"/>
        <v>2.6739999999999999</v>
      </c>
      <c r="J487" s="35">
        <f t="shared" si="72"/>
        <v>118.86999999999999</v>
      </c>
      <c r="K487" s="35">
        <f t="shared" si="72"/>
        <v>72.429999999999993</v>
      </c>
      <c r="L487" s="35">
        <f t="shared" si="72"/>
        <v>77.899999999999991</v>
      </c>
      <c r="M487" s="35">
        <f t="shared" si="72"/>
        <v>309.66999999999996</v>
      </c>
      <c r="N487" s="35">
        <f t="shared" si="72"/>
        <v>15.789999999999997</v>
      </c>
      <c r="O487" s="24"/>
    </row>
    <row r="488" spans="1:16" ht="14.65" customHeight="1">
      <c r="A488" s="149" t="s">
        <v>48</v>
      </c>
      <c r="B488" s="149"/>
      <c r="C488" s="149"/>
      <c r="D488" s="149"/>
      <c r="E488" s="149"/>
      <c r="F488" s="149"/>
      <c r="G488" s="149"/>
      <c r="H488" s="149"/>
      <c r="I488" s="149"/>
      <c r="J488" s="149"/>
      <c r="K488" s="149"/>
      <c r="L488" s="149"/>
      <c r="M488" s="149"/>
      <c r="N488" s="149"/>
      <c r="O488" s="149"/>
    </row>
    <row r="489" spans="1:16" ht="14.65" customHeight="1">
      <c r="A489" s="149"/>
      <c r="B489" s="149"/>
      <c r="C489" s="149"/>
      <c r="D489" s="149"/>
      <c r="E489" s="149"/>
      <c r="F489" s="149"/>
      <c r="G489" s="149"/>
      <c r="H489" s="149"/>
      <c r="I489" s="149"/>
      <c r="J489" s="149"/>
      <c r="K489" s="149"/>
      <c r="L489" s="149"/>
      <c r="M489" s="149"/>
      <c r="N489" s="149"/>
      <c r="O489" s="149"/>
    </row>
    <row r="490" spans="1:16" ht="30.2" customHeight="1">
      <c r="A490" s="20">
        <v>1</v>
      </c>
      <c r="B490" s="21" t="s">
        <v>110</v>
      </c>
      <c r="C490" s="22" t="s">
        <v>50</v>
      </c>
      <c r="D490" s="22">
        <v>4.8</v>
      </c>
      <c r="E490" s="22">
        <v>4.5</v>
      </c>
      <c r="F490" s="22">
        <v>4</v>
      </c>
      <c r="G490" s="22">
        <v>75.5</v>
      </c>
      <c r="H490" s="30">
        <v>0.12</v>
      </c>
      <c r="I490" s="30">
        <v>0.03</v>
      </c>
      <c r="J490" s="30">
        <v>40.380000000000003</v>
      </c>
      <c r="K490" s="30">
        <v>76.430000000000007</v>
      </c>
      <c r="L490" s="30">
        <v>11.63</v>
      </c>
      <c r="M490" s="30">
        <v>107.47</v>
      </c>
      <c r="N490" s="30">
        <v>0.37</v>
      </c>
      <c r="O490" s="24">
        <v>223</v>
      </c>
    </row>
    <row r="491" spans="1:16" ht="30.2" customHeight="1">
      <c r="A491" s="87">
        <v>2</v>
      </c>
      <c r="B491" s="26" t="s">
        <v>51</v>
      </c>
      <c r="C491" s="30">
        <v>180</v>
      </c>
      <c r="D491" s="30">
        <v>0.2</v>
      </c>
      <c r="E491" s="30">
        <v>0.2</v>
      </c>
      <c r="F491" s="30">
        <v>42.7</v>
      </c>
      <c r="G491" s="31">
        <v>174.6</v>
      </c>
      <c r="H491" s="31">
        <v>3</v>
      </c>
      <c r="I491" s="31">
        <v>0</v>
      </c>
      <c r="J491" s="31">
        <v>0</v>
      </c>
      <c r="K491" s="31">
        <v>1.1000000000000001</v>
      </c>
      <c r="L491" s="31">
        <v>0.9</v>
      </c>
      <c r="M491" s="31">
        <v>0.7</v>
      </c>
      <c r="N491" s="31">
        <v>3</v>
      </c>
      <c r="O491" s="28">
        <v>354</v>
      </c>
    </row>
    <row r="492" spans="1:16" ht="17.100000000000001" customHeight="1">
      <c r="A492" s="20"/>
      <c r="B492" s="34" t="s">
        <v>39</v>
      </c>
      <c r="C492" s="35">
        <v>250</v>
      </c>
      <c r="D492" s="35">
        <f t="shared" ref="D492:N492" si="73">SUM(D490:D491)</f>
        <v>5</v>
      </c>
      <c r="E492" s="35">
        <f t="shared" si="73"/>
        <v>4.7</v>
      </c>
      <c r="F492" s="35">
        <f t="shared" si="73"/>
        <v>46.7</v>
      </c>
      <c r="G492" s="35">
        <f t="shared" si="73"/>
        <v>250.1</v>
      </c>
      <c r="H492" s="35">
        <f t="shared" si="73"/>
        <v>3.12</v>
      </c>
      <c r="I492" s="35">
        <f t="shared" si="73"/>
        <v>0.03</v>
      </c>
      <c r="J492" s="35">
        <f t="shared" si="73"/>
        <v>40.380000000000003</v>
      </c>
      <c r="K492" s="35">
        <f t="shared" si="73"/>
        <v>77.53</v>
      </c>
      <c r="L492" s="35">
        <f t="shared" si="73"/>
        <v>12.530000000000001</v>
      </c>
      <c r="M492" s="35">
        <f t="shared" si="73"/>
        <v>108.17</v>
      </c>
      <c r="N492" s="35">
        <f t="shared" si="73"/>
        <v>3.37</v>
      </c>
      <c r="O492" s="24"/>
    </row>
    <row r="493" spans="1:16" ht="30.2" customHeight="1">
      <c r="A493" s="20"/>
      <c r="B493" s="34" t="s">
        <v>52</v>
      </c>
      <c r="C493" s="114">
        <f t="shared" ref="C493:N493" si="74">C475+C478+C487+C492</f>
        <v>1375</v>
      </c>
      <c r="D493" s="114">
        <f t="shared" si="74"/>
        <v>50.7</v>
      </c>
      <c r="E493" s="114">
        <f t="shared" si="74"/>
        <v>52.480000000000004</v>
      </c>
      <c r="F493" s="114">
        <f t="shared" si="74"/>
        <v>247.76999999999998</v>
      </c>
      <c r="G493" s="114">
        <f t="shared" si="74"/>
        <v>1629.1</v>
      </c>
      <c r="H493" s="114">
        <f t="shared" si="74"/>
        <v>20.061000000000003</v>
      </c>
      <c r="I493" s="114">
        <f t="shared" si="74"/>
        <v>3.3340000000000001</v>
      </c>
      <c r="J493" s="114">
        <f t="shared" si="74"/>
        <v>299.51</v>
      </c>
      <c r="K493" s="114">
        <f t="shared" si="74"/>
        <v>429.73</v>
      </c>
      <c r="L493" s="114">
        <f t="shared" si="74"/>
        <v>216.09</v>
      </c>
      <c r="M493" s="114">
        <f t="shared" si="74"/>
        <v>762.54</v>
      </c>
      <c r="N493" s="114">
        <f t="shared" si="74"/>
        <v>26.029999999999998</v>
      </c>
      <c r="O493" s="24"/>
    </row>
    <row r="496" spans="1:16" ht="15.75" customHeight="1">
      <c r="B496" s="118"/>
      <c r="C496" s="119"/>
      <c r="D496" s="120" t="s">
        <v>22</v>
      </c>
      <c r="E496" s="120" t="s">
        <v>23</v>
      </c>
      <c r="F496" s="120" t="s">
        <v>24</v>
      </c>
      <c r="G496" s="120" t="s">
        <v>124</v>
      </c>
    </row>
    <row r="497" spans="2:7" ht="15.75" customHeight="1">
      <c r="B497" s="151" t="s">
        <v>125</v>
      </c>
      <c r="C497" s="151"/>
      <c r="D497" s="121">
        <f>D44+D76+D105+D134+D167+D198+D228+D256+D291+D322+D353+D381+D414+D444+D475</f>
        <v>162.44</v>
      </c>
      <c r="E497" s="121">
        <f>E44+E76+E105+E134+E167+E198+E228+E256+E291+E322+E353+E381+E414+E444+E475</f>
        <v>317.21000000000004</v>
      </c>
      <c r="F497" s="121">
        <f>F44+F76+F105+F134+F167+F198+F228+F256+F291+F322+F353+F381+F414+F444+F475</f>
        <v>894.22000000000014</v>
      </c>
      <c r="G497" s="121">
        <f>G44+G76+G105+G134+G167+G198+G228+G256+G291+G322+G353+G381+G414+G444+G475</f>
        <v>6927.0299999999988</v>
      </c>
    </row>
    <row r="498" spans="2:7" ht="15.75" customHeight="1">
      <c r="B498" s="151" t="s">
        <v>126</v>
      </c>
      <c r="C498" s="151"/>
      <c r="D498" s="121">
        <f>D497/15</f>
        <v>10.829333333333333</v>
      </c>
      <c r="E498" s="122">
        <f>E497/15</f>
        <v>21.147333333333336</v>
      </c>
      <c r="F498" s="121">
        <f>F497/15</f>
        <v>59.614666666666679</v>
      </c>
      <c r="G498" s="121">
        <f>G497/15</f>
        <v>461.80199999999991</v>
      </c>
    </row>
    <row r="499" spans="2:7" ht="15.75" customHeight="1">
      <c r="B499" s="152" t="s">
        <v>127</v>
      </c>
      <c r="C499" s="152"/>
      <c r="D499" s="121">
        <f>D498/G498</f>
        <v>2.345016551104875E-2</v>
      </c>
      <c r="E499" s="121">
        <f>E497/G497</f>
        <v>4.5793074376753111E-2</v>
      </c>
      <c r="F499" s="121">
        <f>4*F497/G497</f>
        <v>0.51636559968702334</v>
      </c>
      <c r="G499" s="120"/>
    </row>
    <row r="500" spans="2:7" ht="15.75" customHeight="1">
      <c r="B500" s="153" t="s">
        <v>128</v>
      </c>
      <c r="C500" s="153"/>
      <c r="D500" s="121">
        <f>(D498/D525)*100</f>
        <v>25.784126984126981</v>
      </c>
      <c r="E500" s="121">
        <f>(E498/E525)*100</f>
        <v>44.994326241134758</v>
      </c>
      <c r="F500" s="121">
        <f>(F498/F525)*100</f>
        <v>29.366830870279152</v>
      </c>
      <c r="G500" s="120">
        <f>(G498/G501)*100</f>
        <v>32.985857142857142</v>
      </c>
    </row>
    <row r="501" spans="2:7" ht="15.75" customHeight="1">
      <c r="B501" s="154" t="s">
        <v>129</v>
      </c>
      <c r="C501" s="154"/>
      <c r="D501" s="123"/>
      <c r="E501" s="123"/>
      <c r="F501" s="123"/>
      <c r="G501" s="124">
        <v>1400</v>
      </c>
    </row>
    <row r="502" spans="2:7" ht="15.75" customHeight="1">
      <c r="B502" s="152" t="s">
        <v>130</v>
      </c>
      <c r="C502" s="152"/>
      <c r="D502" s="123"/>
      <c r="E502" s="123"/>
      <c r="F502" s="123"/>
      <c r="G502" s="125">
        <f>(G498/G501)*100</f>
        <v>32.985857142857142</v>
      </c>
    </row>
    <row r="503" spans="2:7" ht="15.75" customHeight="1">
      <c r="B503" s="152" t="s">
        <v>131</v>
      </c>
      <c r="C503" s="152"/>
      <c r="D503" s="123"/>
      <c r="E503" s="123"/>
      <c r="F503" s="123"/>
      <c r="G503" s="126" t="s">
        <v>132</v>
      </c>
    </row>
    <row r="504" spans="2:7" ht="15.75" customHeight="1">
      <c r="B504" s="151" t="s">
        <v>133</v>
      </c>
      <c r="C504" s="151"/>
      <c r="D504" s="123">
        <f>D47+D79+D108+D137+D170+D201+D231+D259+D294+D325+D356+D384+D417+D447+D478</f>
        <v>11.180000000000001</v>
      </c>
      <c r="E504" s="123">
        <f>E47+E79+E108+E137+E170+E201+E231+E259+E294+E325+E356+E384+E417+E447+E478</f>
        <v>4.165</v>
      </c>
      <c r="F504" s="123">
        <f>F47+F79+F108+F137+F170+F201+F231+F259+F294+F325+F356+F384+F417+F447+F478</f>
        <v>254.02000000000004</v>
      </c>
      <c r="G504" s="123">
        <f>G47+G79+G108+G137+G170+G201+G231+G259+G294+G325+G356+G384+G417+G447+G478</f>
        <v>1071</v>
      </c>
    </row>
    <row r="505" spans="2:7" ht="15.75" customHeight="1">
      <c r="B505" s="151" t="s">
        <v>134</v>
      </c>
      <c r="C505" s="151"/>
      <c r="D505" s="123">
        <f>D504/15</f>
        <v>0.7453333333333334</v>
      </c>
      <c r="E505" s="123">
        <f>E504/15</f>
        <v>0.27766666666666667</v>
      </c>
      <c r="F505" s="123">
        <f>F504/15</f>
        <v>16.934666666666669</v>
      </c>
      <c r="G505" s="123">
        <f>G504/15</f>
        <v>71.400000000000006</v>
      </c>
    </row>
    <row r="506" spans="2:7" ht="15.75" customHeight="1">
      <c r="B506" s="152" t="s">
        <v>127</v>
      </c>
      <c r="C506" s="152"/>
      <c r="D506" s="123">
        <f>D505/G505</f>
        <v>1.0438842203548087E-2</v>
      </c>
      <c r="E506" s="123">
        <f>E505/G505</f>
        <v>3.8888888888888888E-3</v>
      </c>
      <c r="F506" s="123">
        <f>F505/G505</f>
        <v>0.23718020541549953</v>
      </c>
      <c r="G506" s="126"/>
    </row>
    <row r="507" spans="2:7" ht="15.75" customHeight="1">
      <c r="B507" s="153" t="s">
        <v>128</v>
      </c>
      <c r="C507" s="153"/>
      <c r="D507" s="123">
        <f>(D505/D525)*100</f>
        <v>1.774603174603175</v>
      </c>
      <c r="E507" s="123">
        <f>(E505/E525)*100</f>
        <v>0.59078014184397165</v>
      </c>
      <c r="F507" s="123">
        <f>(F505/F525)*100</f>
        <v>8.3422003284072268</v>
      </c>
      <c r="G507" s="123">
        <f>(G505/G508)*100</f>
        <v>5.1000000000000005</v>
      </c>
    </row>
    <row r="508" spans="2:7" ht="15.75" customHeight="1">
      <c r="B508" s="154" t="s">
        <v>129</v>
      </c>
      <c r="C508" s="154"/>
      <c r="D508" s="123"/>
      <c r="E508" s="123"/>
      <c r="F508" s="123"/>
      <c r="G508" s="126">
        <v>1400</v>
      </c>
    </row>
    <row r="509" spans="2:7" ht="15.75" customHeight="1">
      <c r="B509" s="152" t="s">
        <v>130</v>
      </c>
      <c r="C509" s="152"/>
      <c r="D509" s="123"/>
      <c r="E509" s="123"/>
      <c r="F509" s="123"/>
      <c r="G509" s="126">
        <f>(G505/G508)*100</f>
        <v>5.1000000000000005</v>
      </c>
    </row>
    <row r="510" spans="2:7" ht="15.75" customHeight="1">
      <c r="B510" s="152" t="s">
        <v>131</v>
      </c>
      <c r="C510" s="152"/>
      <c r="D510" s="123"/>
      <c r="E510" s="123"/>
      <c r="F510" s="123"/>
      <c r="G510" s="126">
        <v>5</v>
      </c>
    </row>
    <row r="511" spans="2:7" ht="15.75" customHeight="1">
      <c r="B511" s="152" t="s">
        <v>135</v>
      </c>
      <c r="C511" s="152"/>
      <c r="D511" s="121">
        <f>D56+D88+D116+D146+D179+D210+D239+D269+D303+D334+D364+D393+D425+D456+D487</f>
        <v>379.96999999999997</v>
      </c>
      <c r="E511" s="121">
        <f>E56+E88+E116+E146+E179+E210+E239+E269+E303+E334+E364+E393+E425+E456+E487</f>
        <v>358.95</v>
      </c>
      <c r="F511" s="121">
        <f>F56+F88+F116+F146+F179+F210+F239+F269+F303+F334+F364+F393+F425+F456+F487</f>
        <v>1286.6799999999998</v>
      </c>
      <c r="G511" s="121">
        <f>G56+G88+G116+G146+G179+G210+G239+G269+G303+G334+G364+G393+G425+G456+G487</f>
        <v>9774.5199999999986</v>
      </c>
    </row>
    <row r="512" spans="2:7" ht="15.75" customHeight="1">
      <c r="B512" s="151" t="s">
        <v>136</v>
      </c>
      <c r="C512" s="151"/>
      <c r="D512" s="122">
        <f>D511/15</f>
        <v>25.33133333333333</v>
      </c>
      <c r="E512" s="121">
        <f>E511/15</f>
        <v>23.93</v>
      </c>
      <c r="F512" s="121">
        <f>F511/15</f>
        <v>85.778666666666652</v>
      </c>
      <c r="G512" s="121">
        <f>G511/15</f>
        <v>651.63466666666659</v>
      </c>
    </row>
    <row r="513" spans="2:7" ht="15.75" customHeight="1">
      <c r="B513" s="152" t="s">
        <v>127</v>
      </c>
      <c r="C513" s="152"/>
      <c r="D513" s="127">
        <f>D511/G511</f>
        <v>3.8873520131934867E-2</v>
      </c>
      <c r="E513" s="127">
        <f>E511/G511</f>
        <v>3.6723030900750117E-2</v>
      </c>
      <c r="F513" s="121">
        <f>4*F512/G512</f>
        <v>0.52654452597160784</v>
      </c>
      <c r="G513" s="124"/>
    </row>
    <row r="514" spans="2:7" ht="15.75" customHeight="1">
      <c r="B514" s="153" t="s">
        <v>128</v>
      </c>
      <c r="C514" s="153"/>
      <c r="D514" s="127">
        <f>(D512/D525)*100</f>
        <v>60.31269841269841</v>
      </c>
      <c r="E514" s="127">
        <f>(E512/E525)*100</f>
        <v>50.914893617021271</v>
      </c>
      <c r="F514" s="127">
        <f>(F512/F525)*100</f>
        <v>42.255500821018053</v>
      </c>
      <c r="G514" s="124"/>
    </row>
    <row r="515" spans="2:7" ht="15.75" customHeight="1">
      <c r="B515" s="152" t="s">
        <v>130</v>
      </c>
      <c r="C515" s="152"/>
      <c r="D515" s="123"/>
      <c r="E515" s="123"/>
      <c r="F515" s="123"/>
      <c r="G515" s="125">
        <f>(G512/G517)*100</f>
        <v>46.545333333333325</v>
      </c>
    </row>
    <row r="516" spans="2:7" ht="15.75" customHeight="1">
      <c r="B516" s="152" t="s">
        <v>131</v>
      </c>
      <c r="C516" s="152"/>
      <c r="D516" s="51"/>
      <c r="E516" s="51"/>
      <c r="F516" s="51"/>
      <c r="G516" s="124" t="s">
        <v>137</v>
      </c>
    </row>
    <row r="517" spans="2:7" ht="15.75" customHeight="1">
      <c r="B517" s="154" t="s">
        <v>129</v>
      </c>
      <c r="C517" s="154"/>
      <c r="D517" s="128"/>
      <c r="E517" s="128"/>
      <c r="F517" s="128"/>
      <c r="G517" s="129">
        <v>1400</v>
      </c>
    </row>
    <row r="518" spans="2:7" ht="15.75" customHeight="1">
      <c r="B518" s="151" t="s">
        <v>138</v>
      </c>
      <c r="C518" s="151"/>
      <c r="D518" s="121">
        <f>D62+D92+D121+D151+D184+D215+D243+D276+D308+D339+D368+D398+D430+D461+D492</f>
        <v>116.08000000000001</v>
      </c>
      <c r="E518" s="121">
        <f>E62+E92+E121+E151+E184+E215+E243+E276+E308+E339+E368+E398+E430+E461+E492</f>
        <v>113.87</v>
      </c>
      <c r="F518" s="121">
        <f>F62+F92+F121+F151+F184+F215+F243+F276+F308+F339+F368+F398+F430+F461+F492</f>
        <v>613.0200000000001</v>
      </c>
      <c r="G518" s="121">
        <f>G62+G92+G121+G151+G184+G215+G243+G276+G308+G339+G368+G398+G430+G461+G492</f>
        <v>3995.9999999999995</v>
      </c>
    </row>
    <row r="519" spans="2:7" ht="15.75" customHeight="1">
      <c r="B519" s="151" t="s">
        <v>139</v>
      </c>
      <c r="C519" s="151"/>
      <c r="D519" s="121">
        <f>D518/15</f>
        <v>7.7386666666666679</v>
      </c>
      <c r="E519" s="122">
        <f>E518/15</f>
        <v>7.5913333333333339</v>
      </c>
      <c r="F519" s="121">
        <f>F518/15</f>
        <v>40.868000000000009</v>
      </c>
      <c r="G519" s="121">
        <f>G518/15</f>
        <v>266.39999999999998</v>
      </c>
    </row>
    <row r="520" spans="2:7" ht="15.75" customHeight="1">
      <c r="B520" s="152" t="s">
        <v>127</v>
      </c>
      <c r="C520" s="152"/>
      <c r="D520" s="121">
        <f>D519/G519</f>
        <v>2.9049049049049057E-2</v>
      </c>
      <c r="E520" s="121">
        <f>E519/G519</f>
        <v>2.8495995995996001E-2</v>
      </c>
      <c r="F520" s="121">
        <f>F519/G519</f>
        <v>0.15340840840840847</v>
      </c>
      <c r="G520" s="129"/>
    </row>
    <row r="521" spans="2:7" ht="15.75" customHeight="1">
      <c r="B521" s="153" t="s">
        <v>128</v>
      </c>
      <c r="C521" s="153"/>
      <c r="D521" s="121">
        <f>(D519/D525)*100</f>
        <v>18.425396825396827</v>
      </c>
      <c r="E521" s="121">
        <f>(E519/E525)*100</f>
        <v>16.151773049645392</v>
      </c>
      <c r="F521" s="121">
        <f>(F519/F525)*100</f>
        <v>20.132019704433503</v>
      </c>
      <c r="G521" s="129"/>
    </row>
    <row r="522" spans="2:7" ht="15.75" customHeight="1">
      <c r="B522" s="154" t="s">
        <v>129</v>
      </c>
      <c r="C522" s="154"/>
      <c r="D522" s="121"/>
      <c r="E522" s="121"/>
      <c r="F522" s="121"/>
      <c r="G522" s="129">
        <v>1400</v>
      </c>
    </row>
    <row r="523" spans="2:7" ht="15.75" customHeight="1">
      <c r="B523" s="152" t="s">
        <v>130</v>
      </c>
      <c r="C523" s="152"/>
      <c r="D523" s="121"/>
      <c r="E523" s="121"/>
      <c r="F523" s="121"/>
      <c r="G523" s="129">
        <f>(G519/G522)*100</f>
        <v>19.028571428571428</v>
      </c>
    </row>
    <row r="524" spans="2:7" ht="15.75" customHeight="1">
      <c r="B524" s="152" t="s">
        <v>131</v>
      </c>
      <c r="C524" s="152"/>
      <c r="D524" s="121"/>
      <c r="E524" s="121"/>
      <c r="F524" s="121"/>
      <c r="G524" s="129">
        <v>15</v>
      </c>
    </row>
    <row r="525" spans="2:7" ht="15.75" customHeight="1">
      <c r="B525" s="130"/>
      <c r="C525" s="130"/>
      <c r="D525" s="131">
        <v>42</v>
      </c>
      <c r="E525" s="131">
        <v>47</v>
      </c>
      <c r="F525" s="131">
        <v>203</v>
      </c>
      <c r="G525" s="132"/>
    </row>
    <row r="65534" ht="12.75" customHeight="1"/>
    <row r="65535" ht="12.75" customHeight="1"/>
    <row r="65536" ht="12.75" customHeight="1"/>
  </sheetData>
  <sheetProtection selectLockedCells="1" selectUnlockedCells="1"/>
  <mergeCells count="280">
    <mergeCell ref="B521:C521"/>
    <mergeCell ref="B522:C522"/>
    <mergeCell ref="B523:C523"/>
    <mergeCell ref="B524:C524"/>
    <mergeCell ref="B515:C515"/>
    <mergeCell ref="B516:C516"/>
    <mergeCell ref="B517:C517"/>
    <mergeCell ref="B518:C518"/>
    <mergeCell ref="B519:C519"/>
    <mergeCell ref="B520:C520"/>
    <mergeCell ref="B509:C509"/>
    <mergeCell ref="B510:C510"/>
    <mergeCell ref="B511:C511"/>
    <mergeCell ref="B512:C512"/>
    <mergeCell ref="B513:C513"/>
    <mergeCell ref="B514:C514"/>
    <mergeCell ref="B503:C503"/>
    <mergeCell ref="B504:C504"/>
    <mergeCell ref="B505:C505"/>
    <mergeCell ref="B506:C506"/>
    <mergeCell ref="B507:C507"/>
    <mergeCell ref="B508:C508"/>
    <mergeCell ref="B497:C497"/>
    <mergeCell ref="B498:C498"/>
    <mergeCell ref="B499:C499"/>
    <mergeCell ref="B500:C500"/>
    <mergeCell ref="B501:C501"/>
    <mergeCell ref="B502:C502"/>
    <mergeCell ref="K467:N467"/>
    <mergeCell ref="O467:O468"/>
    <mergeCell ref="A469:O469"/>
    <mergeCell ref="A476:O476"/>
    <mergeCell ref="A479:O480"/>
    <mergeCell ref="A488:O489"/>
    <mergeCell ref="A463:H463"/>
    <mergeCell ref="A464:H464"/>
    <mergeCell ref="A465:H465"/>
    <mergeCell ref="A466:H466"/>
    <mergeCell ref="A467:A468"/>
    <mergeCell ref="B467:B468"/>
    <mergeCell ref="C467:C468"/>
    <mergeCell ref="D467:F467"/>
    <mergeCell ref="G467:G468"/>
    <mergeCell ref="H467:J467"/>
    <mergeCell ref="K437:N437"/>
    <mergeCell ref="O437:O438"/>
    <mergeCell ref="B439:O439"/>
    <mergeCell ref="A445:O445"/>
    <mergeCell ref="A448:O449"/>
    <mergeCell ref="A457:O458"/>
    <mergeCell ref="A433:H433"/>
    <mergeCell ref="A434:H434"/>
    <mergeCell ref="A435:H435"/>
    <mergeCell ref="A436:H436"/>
    <mergeCell ref="A437:A438"/>
    <mergeCell ref="B437:B438"/>
    <mergeCell ref="C437:C438"/>
    <mergeCell ref="D437:F437"/>
    <mergeCell ref="G437:G438"/>
    <mergeCell ref="H437:J437"/>
    <mergeCell ref="K407:N407"/>
    <mergeCell ref="O407:O408"/>
    <mergeCell ref="A409:O409"/>
    <mergeCell ref="A415:O415"/>
    <mergeCell ref="A418:O418"/>
    <mergeCell ref="A426:O427"/>
    <mergeCell ref="A403:H403"/>
    <mergeCell ref="A404:H404"/>
    <mergeCell ref="A405:H405"/>
    <mergeCell ref="A406:H406"/>
    <mergeCell ref="A407:A408"/>
    <mergeCell ref="B407:B408"/>
    <mergeCell ref="C407:C408"/>
    <mergeCell ref="D407:F407"/>
    <mergeCell ref="G407:G408"/>
    <mergeCell ref="H407:J407"/>
    <mergeCell ref="K374:N374"/>
    <mergeCell ref="O374:O375"/>
    <mergeCell ref="A376:O376"/>
    <mergeCell ref="A382:O382"/>
    <mergeCell ref="A385:O386"/>
    <mergeCell ref="A394:O395"/>
    <mergeCell ref="A370:H370"/>
    <mergeCell ref="A371:H371"/>
    <mergeCell ref="A372:H372"/>
    <mergeCell ref="A373:H373"/>
    <mergeCell ref="A374:A375"/>
    <mergeCell ref="B374:B375"/>
    <mergeCell ref="C374:C375"/>
    <mergeCell ref="D374:F374"/>
    <mergeCell ref="G374:G375"/>
    <mergeCell ref="H374:J374"/>
    <mergeCell ref="K346:N346"/>
    <mergeCell ref="O346:O347"/>
    <mergeCell ref="A348:O348"/>
    <mergeCell ref="A354:O354"/>
    <mergeCell ref="A357:O357"/>
    <mergeCell ref="A365:O365"/>
    <mergeCell ref="A342:H342"/>
    <mergeCell ref="A343:H343"/>
    <mergeCell ref="A344:H344"/>
    <mergeCell ref="A345:H345"/>
    <mergeCell ref="A346:A347"/>
    <mergeCell ref="B346:B347"/>
    <mergeCell ref="C346:C347"/>
    <mergeCell ref="D346:F346"/>
    <mergeCell ref="G346:G347"/>
    <mergeCell ref="H346:J346"/>
    <mergeCell ref="K315:N315"/>
    <mergeCell ref="O315:O316"/>
    <mergeCell ref="A317:O317"/>
    <mergeCell ref="A323:O323"/>
    <mergeCell ref="A326:O327"/>
    <mergeCell ref="A335:O336"/>
    <mergeCell ref="A311:H311"/>
    <mergeCell ref="A312:H312"/>
    <mergeCell ref="A313:H313"/>
    <mergeCell ref="A314:H314"/>
    <mergeCell ref="A315:A316"/>
    <mergeCell ref="B315:B316"/>
    <mergeCell ref="C315:C316"/>
    <mergeCell ref="D315:F315"/>
    <mergeCell ref="G315:G316"/>
    <mergeCell ref="H315:J315"/>
    <mergeCell ref="K283:N283"/>
    <mergeCell ref="O283:O284"/>
    <mergeCell ref="A285:O285"/>
    <mergeCell ref="A292:O292"/>
    <mergeCell ref="A295:O296"/>
    <mergeCell ref="A304:O305"/>
    <mergeCell ref="A279:H279"/>
    <mergeCell ref="A280:H280"/>
    <mergeCell ref="A281:H281"/>
    <mergeCell ref="A282:H282"/>
    <mergeCell ref="A283:A284"/>
    <mergeCell ref="B283:B284"/>
    <mergeCell ref="C283:C284"/>
    <mergeCell ref="D283:F283"/>
    <mergeCell ref="G283:G284"/>
    <mergeCell ref="H283:J283"/>
    <mergeCell ref="K249:N249"/>
    <mergeCell ref="O249:O250"/>
    <mergeCell ref="A251:O251"/>
    <mergeCell ref="A257:O257"/>
    <mergeCell ref="A260:O261"/>
    <mergeCell ref="A270:O271"/>
    <mergeCell ref="A245:H245"/>
    <mergeCell ref="A246:H246"/>
    <mergeCell ref="A247:H247"/>
    <mergeCell ref="A248:H248"/>
    <mergeCell ref="A249:A250"/>
    <mergeCell ref="B249:B250"/>
    <mergeCell ref="C249:C250"/>
    <mergeCell ref="D249:F249"/>
    <mergeCell ref="G249:G250"/>
    <mergeCell ref="H249:J249"/>
    <mergeCell ref="K220:N220"/>
    <mergeCell ref="O220:O221"/>
    <mergeCell ref="A222:O222"/>
    <mergeCell ref="A229:O229"/>
    <mergeCell ref="A232:O232"/>
    <mergeCell ref="A240:O240"/>
    <mergeCell ref="A211:O212"/>
    <mergeCell ref="A217:H217"/>
    <mergeCell ref="A218:H218"/>
    <mergeCell ref="A219:H219"/>
    <mergeCell ref="A220:A221"/>
    <mergeCell ref="B220:B221"/>
    <mergeCell ref="C220:C221"/>
    <mergeCell ref="D220:F220"/>
    <mergeCell ref="G220:G221"/>
    <mergeCell ref="H220:J220"/>
    <mergeCell ref="H190:J190"/>
    <mergeCell ref="K190:N190"/>
    <mergeCell ref="O190:O191"/>
    <mergeCell ref="B192:O192"/>
    <mergeCell ref="A199:O199"/>
    <mergeCell ref="A202:O203"/>
    <mergeCell ref="A180:O181"/>
    <mergeCell ref="A186:H186"/>
    <mergeCell ref="A187:H187"/>
    <mergeCell ref="A188:H188"/>
    <mergeCell ref="A189:H189"/>
    <mergeCell ref="A190:A191"/>
    <mergeCell ref="B190:B191"/>
    <mergeCell ref="C190:C191"/>
    <mergeCell ref="D190:F190"/>
    <mergeCell ref="G190:G191"/>
    <mergeCell ref="H159:J159"/>
    <mergeCell ref="K159:N159"/>
    <mergeCell ref="O159:O160"/>
    <mergeCell ref="A161:O161"/>
    <mergeCell ref="A168:O168"/>
    <mergeCell ref="A171:O172"/>
    <mergeCell ref="A147:O148"/>
    <mergeCell ref="A155:H155"/>
    <mergeCell ref="A156:H156"/>
    <mergeCell ref="A157:H157"/>
    <mergeCell ref="A158:H158"/>
    <mergeCell ref="A159:A160"/>
    <mergeCell ref="B159:B160"/>
    <mergeCell ref="C159:C160"/>
    <mergeCell ref="D159:F159"/>
    <mergeCell ref="G159:G160"/>
    <mergeCell ref="H127:J127"/>
    <mergeCell ref="K127:N127"/>
    <mergeCell ref="O127:O128"/>
    <mergeCell ref="A129:O129"/>
    <mergeCell ref="A135:O135"/>
    <mergeCell ref="A138:O139"/>
    <mergeCell ref="A117:O118"/>
    <mergeCell ref="A123:H123"/>
    <mergeCell ref="A124:H124"/>
    <mergeCell ref="A125:H125"/>
    <mergeCell ref="A126:H126"/>
    <mergeCell ref="A127:A128"/>
    <mergeCell ref="B127:B128"/>
    <mergeCell ref="C127:C128"/>
    <mergeCell ref="D127:F127"/>
    <mergeCell ref="G127:G128"/>
    <mergeCell ref="H98:J98"/>
    <mergeCell ref="K98:N98"/>
    <mergeCell ref="O98:O99"/>
    <mergeCell ref="A100:O100"/>
    <mergeCell ref="A106:O106"/>
    <mergeCell ref="A109:O109"/>
    <mergeCell ref="A89:O89"/>
    <mergeCell ref="A94:H94"/>
    <mergeCell ref="A95:H95"/>
    <mergeCell ref="A96:H96"/>
    <mergeCell ref="A97:H97"/>
    <mergeCell ref="A98:A99"/>
    <mergeCell ref="B98:B99"/>
    <mergeCell ref="C98:C99"/>
    <mergeCell ref="D98:F98"/>
    <mergeCell ref="G98:G99"/>
    <mergeCell ref="H69:J69"/>
    <mergeCell ref="K69:N69"/>
    <mergeCell ref="O69:O70"/>
    <mergeCell ref="A71:O71"/>
    <mergeCell ref="A77:O77"/>
    <mergeCell ref="A80:O80"/>
    <mergeCell ref="A57:O59"/>
    <mergeCell ref="A65:H65"/>
    <mergeCell ref="A66:H66"/>
    <mergeCell ref="A67:H67"/>
    <mergeCell ref="A68:H68"/>
    <mergeCell ref="A69:A70"/>
    <mergeCell ref="B69:B70"/>
    <mergeCell ref="C69:C70"/>
    <mergeCell ref="D69:F69"/>
    <mergeCell ref="G69:G70"/>
    <mergeCell ref="H36:J36"/>
    <mergeCell ref="K36:N36"/>
    <mergeCell ref="O36:O37"/>
    <mergeCell ref="A38:O38"/>
    <mergeCell ref="A45:O45"/>
    <mergeCell ref="A48:O49"/>
    <mergeCell ref="B29:N29"/>
    <mergeCell ref="A32:H32"/>
    <mergeCell ref="A33:H33"/>
    <mergeCell ref="A34:H34"/>
    <mergeCell ref="A35:H35"/>
    <mergeCell ref="A36:A37"/>
    <mergeCell ref="B36:B37"/>
    <mergeCell ref="C36:C37"/>
    <mergeCell ref="D36:F36"/>
    <mergeCell ref="G36:G37"/>
    <mergeCell ref="B16:O16"/>
    <mergeCell ref="B17:O17"/>
    <mergeCell ref="B18:O18"/>
    <mergeCell ref="B19:O19"/>
    <mergeCell ref="B20:O20"/>
    <mergeCell ref="B21:O21"/>
    <mergeCell ref="A1:O1"/>
    <mergeCell ref="B6:C6"/>
    <mergeCell ref="B7:C7"/>
    <mergeCell ref="B8:C8"/>
    <mergeCell ref="B9:C9"/>
    <mergeCell ref="B10:C10"/>
  </mergeCells>
  <pageMargins left="0.11805555555555555" right="0.11805555555555555" top="0.19652777777777777" bottom="0.19652777777777777" header="0.51180555555555551" footer="0.51180555555555551"/>
  <pageSetup paperSize="9" scale="85" orientation="landscape" useFirstPageNumber="1" horizontalDpi="300" verticalDpi="300" r:id="rId1"/>
  <headerFooter alignWithMargins="0"/>
  <rowBreaks count="16" manualBreakCount="16">
    <brk id="31" max="16383" man="1"/>
    <brk id="64" max="16383" man="1"/>
    <brk id="93" max="16383" man="1"/>
    <brk id="122" max="16383" man="1"/>
    <brk id="153" max="16383" man="1"/>
    <brk id="185" max="16383" man="1"/>
    <brk id="216" max="16383" man="1"/>
    <brk id="244" max="16383" man="1"/>
    <brk id="278" max="16383" man="1"/>
    <brk id="310" max="16383" man="1"/>
    <brk id="340" max="16383" man="1"/>
    <brk id="369" max="16383" man="1"/>
    <brk id="401" max="16383" man="1"/>
    <brk id="431" max="16383" man="1"/>
    <brk id="462" max="16383" man="1"/>
    <brk id="49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B1:F34"/>
  <sheetViews>
    <sheetView view="pageBreakPreview" zoomScale="95" zoomScaleSheetLayoutView="95" workbookViewId="0">
      <selection activeCell="F33" activeCellId="1" sqref="A490:H492 F33"/>
    </sheetView>
  </sheetViews>
  <sheetFormatPr defaultColWidth="10.5703125" defaultRowHeight="12.75" customHeight="1"/>
  <cols>
    <col min="2" max="2" width="27.7109375" customWidth="1"/>
    <col min="3" max="3" width="13.42578125" customWidth="1"/>
  </cols>
  <sheetData>
    <row r="1" spans="2:6" ht="12.75" customHeight="1">
      <c r="B1" s="133" t="s">
        <v>140</v>
      </c>
      <c r="D1" s="133" t="s">
        <v>141</v>
      </c>
    </row>
    <row r="2" spans="2:6" ht="12.75" customHeight="1">
      <c r="C2" t="s">
        <v>142</v>
      </c>
      <c r="D2" t="s">
        <v>143</v>
      </c>
      <c r="E2" t="s">
        <v>144</v>
      </c>
      <c r="F2" t="s">
        <v>145</v>
      </c>
    </row>
    <row r="3" spans="2:6" ht="12.75" customHeight="1">
      <c r="B3" t="s">
        <v>146</v>
      </c>
      <c r="C3">
        <v>9.6000000000000002E-2</v>
      </c>
      <c r="D3">
        <v>6.9000000000000006E-2</v>
      </c>
      <c r="E3">
        <v>100</v>
      </c>
      <c r="F3" s="134">
        <f t="shared" ref="F3:F4" si="0">E3*C3</f>
        <v>9.6</v>
      </c>
    </row>
    <row r="4" spans="2:6" ht="12.75" customHeight="1">
      <c r="B4" t="s">
        <v>147</v>
      </c>
      <c r="C4">
        <v>2E-3</v>
      </c>
      <c r="D4">
        <v>2E-3</v>
      </c>
      <c r="E4">
        <v>50</v>
      </c>
      <c r="F4" s="134">
        <f t="shared" si="0"/>
        <v>0.1</v>
      </c>
    </row>
    <row r="5" spans="2:6" ht="12.75" customHeight="1">
      <c r="B5" s="133" t="s">
        <v>148</v>
      </c>
      <c r="E5" s="133">
        <v>50</v>
      </c>
    </row>
    <row r="6" spans="2:6" ht="12.75" customHeight="1">
      <c r="B6" t="s">
        <v>149</v>
      </c>
      <c r="C6">
        <v>0.104</v>
      </c>
      <c r="D6">
        <v>7.8E-2</v>
      </c>
      <c r="E6">
        <v>15</v>
      </c>
      <c r="F6" s="134">
        <f t="shared" ref="F6:F13" si="1">E6*C6</f>
        <v>1.5599999999999998</v>
      </c>
    </row>
    <row r="7" spans="2:6" ht="12.75" customHeight="1">
      <c r="B7" t="s">
        <v>150</v>
      </c>
      <c r="C7">
        <v>0.02</v>
      </c>
      <c r="D7">
        <v>1.4999999999999999E-2</v>
      </c>
      <c r="E7">
        <v>15</v>
      </c>
      <c r="F7" s="134">
        <f t="shared" si="1"/>
        <v>0.3</v>
      </c>
    </row>
    <row r="8" spans="2:6" ht="12.75" customHeight="1">
      <c r="B8" t="s">
        <v>151</v>
      </c>
      <c r="C8">
        <v>8.0000000000000002E-3</v>
      </c>
      <c r="D8">
        <v>8.0000000000000002E-3</v>
      </c>
      <c r="E8">
        <v>40</v>
      </c>
      <c r="F8" s="134">
        <f t="shared" si="1"/>
        <v>0.32</v>
      </c>
    </row>
    <row r="9" spans="2:6" ht="12.75" customHeight="1">
      <c r="B9" t="s">
        <v>152</v>
      </c>
      <c r="C9">
        <v>1.4999999999999999E-2</v>
      </c>
      <c r="D9">
        <v>1.2999999999999999E-2</v>
      </c>
      <c r="E9">
        <v>15</v>
      </c>
      <c r="F9" s="134">
        <f t="shared" si="1"/>
        <v>0.22499999999999998</v>
      </c>
    </row>
    <row r="10" spans="2:6" ht="12.75" customHeight="1">
      <c r="B10" t="s">
        <v>153</v>
      </c>
      <c r="C10">
        <v>4.0000000000000001E-3</v>
      </c>
      <c r="D10">
        <v>4.0000000000000001E-3</v>
      </c>
      <c r="E10">
        <v>115</v>
      </c>
      <c r="F10" s="134">
        <f t="shared" si="1"/>
        <v>0.46</v>
      </c>
    </row>
    <row r="11" spans="2:6" ht="12.75" customHeight="1">
      <c r="B11" t="s">
        <v>154</v>
      </c>
      <c r="C11">
        <v>2E-3</v>
      </c>
      <c r="D11">
        <v>2E-3</v>
      </c>
      <c r="E11">
        <v>14</v>
      </c>
      <c r="F11" s="134">
        <f t="shared" si="1"/>
        <v>2.8000000000000001E-2</v>
      </c>
    </row>
    <row r="12" spans="2:6" ht="12.75" customHeight="1">
      <c r="B12" t="s">
        <v>155</v>
      </c>
      <c r="C12">
        <v>1.5E-3</v>
      </c>
      <c r="D12">
        <v>1.5E-3</v>
      </c>
      <c r="E12">
        <v>10</v>
      </c>
      <c r="F12" s="134">
        <f t="shared" si="1"/>
        <v>1.4999999999999999E-2</v>
      </c>
    </row>
    <row r="13" spans="2:6" ht="12.75" customHeight="1">
      <c r="B13" t="s">
        <v>156</v>
      </c>
      <c r="C13">
        <v>2.9999999999999997E-4</v>
      </c>
      <c r="D13">
        <v>2.9999999999999997E-4</v>
      </c>
      <c r="E13">
        <v>600</v>
      </c>
      <c r="F13" s="134">
        <f t="shared" si="1"/>
        <v>0.18</v>
      </c>
    </row>
    <row r="14" spans="2:6" ht="12.75" customHeight="1">
      <c r="B14" s="133" t="s">
        <v>157</v>
      </c>
      <c r="F14" s="135">
        <f>SUM(F3:F13)</f>
        <v>12.788000000000002</v>
      </c>
    </row>
    <row r="15" spans="2:6" ht="12.75" customHeight="1">
      <c r="B15" s="133"/>
    </row>
    <row r="16" spans="2:6" ht="12.75" customHeight="1">
      <c r="B16" s="133" t="s">
        <v>158</v>
      </c>
      <c r="C16" s="133" t="s">
        <v>159</v>
      </c>
    </row>
    <row r="17" spans="2:6" ht="12.75" customHeight="1">
      <c r="B17" t="s">
        <v>146</v>
      </c>
      <c r="C17">
        <v>9.8000000000000004E-2</v>
      </c>
      <c r="D17">
        <v>7.0999999999999994E-2</v>
      </c>
      <c r="E17">
        <v>100</v>
      </c>
      <c r="F17" s="134">
        <f t="shared" ref="F17:F21" si="2">E17*C17</f>
        <v>9.8000000000000007</v>
      </c>
    </row>
    <row r="18" spans="2:6" ht="12.75" customHeight="1">
      <c r="B18" t="s">
        <v>160</v>
      </c>
      <c r="C18">
        <v>2E-3</v>
      </c>
      <c r="D18">
        <v>2E-3</v>
      </c>
      <c r="E18">
        <v>102</v>
      </c>
      <c r="F18" s="134">
        <f t="shared" si="2"/>
        <v>0.20400000000000001</v>
      </c>
    </row>
    <row r="19" spans="2:6" ht="12.75" customHeight="1">
      <c r="B19" t="s">
        <v>147</v>
      </c>
      <c r="C19">
        <v>3.0000000000000001E-3</v>
      </c>
      <c r="D19">
        <v>3.0000000000000001E-3</v>
      </c>
      <c r="E19">
        <v>50</v>
      </c>
      <c r="F19" s="134">
        <f t="shared" si="2"/>
        <v>0.15</v>
      </c>
    </row>
    <row r="20" spans="2:6" ht="12.75" customHeight="1">
      <c r="B20" t="s">
        <v>155</v>
      </c>
      <c r="C20">
        <v>1E-3</v>
      </c>
      <c r="D20">
        <v>1E-3</v>
      </c>
      <c r="E20">
        <v>10</v>
      </c>
      <c r="F20" s="134">
        <f t="shared" si="2"/>
        <v>0.01</v>
      </c>
    </row>
    <row r="21" spans="2:6" ht="12.75" customHeight="1">
      <c r="B21" t="s">
        <v>153</v>
      </c>
      <c r="C21">
        <v>5.0000000000000001E-3</v>
      </c>
      <c r="D21">
        <v>5.0000000000000001E-3</v>
      </c>
      <c r="E21">
        <v>115</v>
      </c>
      <c r="F21" s="134">
        <f t="shared" si="2"/>
        <v>0.57500000000000007</v>
      </c>
    </row>
    <row r="22" spans="2:6" ht="12.75" customHeight="1">
      <c r="B22" s="133" t="s">
        <v>157</v>
      </c>
      <c r="F22" s="135">
        <f>SUM(F17:F21)</f>
        <v>10.739000000000001</v>
      </c>
    </row>
    <row r="24" spans="2:6" ht="12.75" customHeight="1">
      <c r="B24" s="133" t="s">
        <v>161</v>
      </c>
    </row>
    <row r="25" spans="2:6" ht="12.75" customHeight="1">
      <c r="B25" t="s">
        <v>162</v>
      </c>
      <c r="C25">
        <v>1E-3</v>
      </c>
      <c r="D25">
        <v>1E-3</v>
      </c>
      <c r="E25">
        <v>175</v>
      </c>
      <c r="F25" s="134">
        <f t="shared" ref="F25:F33" si="3">E25*C25</f>
        <v>0.17500000000000002</v>
      </c>
    </row>
    <row r="26" spans="2:6" ht="12.75" customHeight="1">
      <c r="B26" t="s">
        <v>149</v>
      </c>
      <c r="C26">
        <v>2.5999999999999999E-2</v>
      </c>
      <c r="D26">
        <v>2.5999999999999999E-2</v>
      </c>
      <c r="E26">
        <v>15</v>
      </c>
      <c r="F26" s="134">
        <f t="shared" si="3"/>
        <v>0.38999999999999996</v>
      </c>
    </row>
    <row r="27" spans="2:6" ht="12.75" customHeight="1">
      <c r="B27" t="s">
        <v>152</v>
      </c>
      <c r="C27">
        <v>2E-3</v>
      </c>
      <c r="D27">
        <v>2E-3</v>
      </c>
      <c r="E27">
        <v>15</v>
      </c>
      <c r="F27" s="134">
        <f t="shared" si="3"/>
        <v>0.03</v>
      </c>
    </row>
    <row r="28" spans="2:6" ht="12.75" customHeight="1">
      <c r="B28" t="s">
        <v>163</v>
      </c>
      <c r="C28">
        <v>2E-3</v>
      </c>
      <c r="D28">
        <v>2E-3</v>
      </c>
      <c r="E28">
        <v>50</v>
      </c>
      <c r="F28" s="134">
        <f t="shared" si="3"/>
        <v>0.1</v>
      </c>
    </row>
    <row r="29" spans="2:6" ht="12.75" customHeight="1">
      <c r="B29" t="s">
        <v>147</v>
      </c>
      <c r="C29">
        <v>1E-3</v>
      </c>
      <c r="D29">
        <v>1E-3</v>
      </c>
      <c r="E29">
        <v>50</v>
      </c>
      <c r="F29" s="134">
        <f t="shared" si="3"/>
        <v>0.05</v>
      </c>
    </row>
    <row r="30" spans="2:6" ht="12.75" customHeight="1">
      <c r="B30" t="s">
        <v>154</v>
      </c>
      <c r="C30">
        <v>2.4E-2</v>
      </c>
      <c r="D30">
        <v>2.4E-2</v>
      </c>
      <c r="E30">
        <v>14</v>
      </c>
      <c r="F30" s="134">
        <f t="shared" si="3"/>
        <v>0.33600000000000002</v>
      </c>
    </row>
    <row r="31" spans="2:6" ht="12.75" customHeight="1">
      <c r="B31" t="s">
        <v>164</v>
      </c>
      <c r="C31">
        <v>2E-3</v>
      </c>
      <c r="D31">
        <v>2E-3</v>
      </c>
      <c r="E31">
        <v>27</v>
      </c>
      <c r="F31" s="134">
        <f t="shared" si="3"/>
        <v>5.3999999999999999E-2</v>
      </c>
    </row>
    <row r="32" spans="2:6" ht="12.75" customHeight="1">
      <c r="B32" t="s">
        <v>155</v>
      </c>
      <c r="C32">
        <v>5.0000000000000001E-4</v>
      </c>
      <c r="D32">
        <v>5.0000000000000001E-4</v>
      </c>
      <c r="E32">
        <v>10</v>
      </c>
      <c r="F32" s="134">
        <f t="shared" si="3"/>
        <v>5.0000000000000001E-3</v>
      </c>
    </row>
    <row r="33" spans="2:6" ht="12.75" customHeight="1">
      <c r="B33" t="s">
        <v>165</v>
      </c>
      <c r="C33">
        <v>9.7000000000000003E-2</v>
      </c>
      <c r="D33">
        <v>9.7000000000000003E-2</v>
      </c>
      <c r="E33">
        <v>4.5</v>
      </c>
      <c r="F33" s="134">
        <f t="shared" si="3"/>
        <v>0.4365</v>
      </c>
    </row>
    <row r="34" spans="2:6" ht="12.75" customHeight="1">
      <c r="B34" s="133" t="s">
        <v>166</v>
      </c>
      <c r="F34" s="135">
        <f>SUM(F25:F33)</f>
        <v>1.5764999999999998</v>
      </c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Roman,Обычный"&amp;12&amp;A</oddHeader>
    <oddFooter>&amp;C&amp;"Times New Roman,Обычный"&amp;12Страница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view="pageBreakPreview" zoomScale="95" zoomScaleSheetLayoutView="95" workbookViewId="0">
      <selection activeCellId="1" sqref="A490:H492 A1"/>
    </sheetView>
  </sheetViews>
  <sheetFormatPr defaultColWidth="10.5703125" defaultRowHeight="12.75" customHeight="1"/>
  <sheetData/>
  <sheetProtection selectLockedCells="1" selectUnlockedCells="1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Roman,Обычный"&amp;12&amp;A</oddHeader>
    <oddFooter>&amp;C&amp;"Times New Roman,Обычный"&amp;12Страница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3-7</vt:lpstr>
      <vt:lpstr>Лист2</vt:lpstr>
      <vt:lpstr>Ежедневное меню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2024-10-02T11:28:52Z</dcterms:created>
  <dcterms:modified xsi:type="dcterms:W3CDTF">2024-10-02T11:28:52Z</dcterms:modified>
</cp:coreProperties>
</file>